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fasady obj..." sheetId="2" r:id="rId2"/>
    <sheet name="SO 02 - Oprava zpevnenych..." sheetId="3" r:id="rId3"/>
    <sheet name="SO 03 - Oprava vnitřních ..." sheetId="4" r:id="rId4"/>
    <sheet name="SO 04 - Demolice dřevěnéh..." sheetId="5" r:id="rId5"/>
    <sheet name="SO 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Oprava fasady obj...'!$C$128:$K$285</definedName>
    <definedName name="_xlnm.Print_Area" localSheetId="1">'SO 01 - Oprava fasady obj...'!$C$4:$J$76,'SO 01 - Oprava fasady obj...'!$C$82:$J$110,'SO 01 - Oprava fasady obj...'!$C$116:$K$285</definedName>
    <definedName name="_xlnm.Print_Titles" localSheetId="1">'SO 01 - Oprava fasady obj...'!$128:$128</definedName>
    <definedName name="_xlnm._FilterDatabase" localSheetId="2" hidden="1">'SO 02 - Oprava zpevnenych...'!$C$125:$K$214</definedName>
    <definedName name="_xlnm.Print_Area" localSheetId="2">'SO 02 - Oprava zpevnenych...'!$C$4:$J$76,'SO 02 - Oprava zpevnenych...'!$C$82:$J$107,'SO 02 - Oprava zpevnenych...'!$C$113:$K$214</definedName>
    <definedName name="_xlnm.Print_Titles" localSheetId="2">'SO 02 - Oprava zpevnenych...'!$125:$125</definedName>
    <definedName name="_xlnm._FilterDatabase" localSheetId="3" hidden="1">'SO 03 - Oprava vnitřních ...'!$C$125:$K$198</definedName>
    <definedName name="_xlnm.Print_Area" localSheetId="3">'SO 03 - Oprava vnitřních ...'!$C$4:$J$76,'SO 03 - Oprava vnitřních ...'!$C$82:$J$107,'SO 03 - Oprava vnitřních ...'!$C$113:$K$198</definedName>
    <definedName name="_xlnm.Print_Titles" localSheetId="3">'SO 03 - Oprava vnitřních ...'!$125:$125</definedName>
    <definedName name="_xlnm._FilterDatabase" localSheetId="4" hidden="1">'SO 04 - Demolice dřevěnéh...'!$C$125:$K$200</definedName>
    <definedName name="_xlnm.Print_Area" localSheetId="4">'SO 04 - Demolice dřevěnéh...'!$C$4:$J$76,'SO 04 - Demolice dřevěnéh...'!$C$82:$J$107,'SO 04 - Demolice dřevěnéh...'!$C$113:$K$200</definedName>
    <definedName name="_xlnm.Print_Titles" localSheetId="4">'SO 04 - Demolice dřevěnéh...'!$125:$125</definedName>
    <definedName name="_xlnm._FilterDatabase" localSheetId="5" hidden="1">'SO 05 - VRN'!$C$118:$K$140</definedName>
    <definedName name="_xlnm.Print_Area" localSheetId="5">'SO 05 - VRN'!$C$4:$J$76,'SO 05 - VRN'!$C$82:$J$100,'SO 05 - VRN'!$C$106:$K$140</definedName>
    <definedName name="_xlnm.Print_Titles" localSheetId="5">'SO 05 - VRN'!$118:$118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T119"/>
  <c r="R121"/>
  <c r="R120"/>
  <c r="R119"/>
  <c r="P121"/>
  <c r="P120"/>
  <c r="P119"/>
  <c i="1" r="AU99"/>
  <c i="6"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85"/>
  <c i="5" r="J37"/>
  <c r="J36"/>
  <c i="1" r="AY98"/>
  <c i="5" r="J35"/>
  <c i="1" r="AX98"/>
  <c i="5"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89"/>
  <c r="E7"/>
  <c r="E116"/>
  <c i="4" r="J37"/>
  <c r="J36"/>
  <c i="1" r="AY97"/>
  <c i="4" r="J35"/>
  <c i="1" r="AX97"/>
  <c i="4"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116"/>
  <c i="3" r="J37"/>
  <c r="J36"/>
  <c i="1" r="AY96"/>
  <c i="3" r="J35"/>
  <c i="1" r="AX96"/>
  <c i="3"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89"/>
  <c r="E7"/>
  <c r="E85"/>
  <c i="2" r="J37"/>
  <c r="J36"/>
  <c i="1" r="AY95"/>
  <c i="2" r="J35"/>
  <c i="1" r="AX95"/>
  <c i="2"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BK284"/>
  <c r="J271"/>
  <c r="BK263"/>
  <c r="BK255"/>
  <c r="J241"/>
  <c r="J233"/>
  <c r="BK224"/>
  <c r="BK209"/>
  <c r="J195"/>
  <c r="BK169"/>
  <c r="J161"/>
  <c r="J148"/>
  <c r="BK139"/>
  <c r="J277"/>
  <c r="BK271"/>
  <c r="J263"/>
  <c r="BK257"/>
  <c r="BK163"/>
  <c r="BK146"/>
  <c i="3" r="J203"/>
  <c r="J181"/>
  <c r="BK168"/>
  <c r="BK151"/>
  <c r="BK139"/>
  <c r="J129"/>
  <c r="BK179"/>
  <c r="J168"/>
  <c r="J157"/>
  <c r="J141"/>
  <c r="J205"/>
  <c r="J196"/>
  <c r="BK183"/>
  <c r="BK211"/>
  <c r="BK201"/>
  <c r="BK185"/>
  <c r="BK164"/>
  <c r="J153"/>
  <c r="BK141"/>
  <c i="4" r="J157"/>
  <c r="BK145"/>
  <c r="BK134"/>
  <c r="J189"/>
  <c r="J175"/>
  <c r="BK149"/>
  <c r="BK132"/>
  <c r="BK191"/>
  <c r="BK171"/>
  <c r="J145"/>
  <c r="J132"/>
  <c r="BK165"/>
  <c r="J149"/>
  <c i="5" r="BK199"/>
  <c r="J192"/>
  <c r="J183"/>
  <c r="J179"/>
  <c r="BK157"/>
  <c r="BK176"/>
  <c r="J159"/>
  <c r="BK148"/>
  <c r="J135"/>
  <c r="BK133"/>
  <c r="J129"/>
  <c r="BK154"/>
  <c r="J139"/>
  <c i="6" r="J139"/>
  <c r="BK125"/>
  <c r="BK139"/>
  <c r="J131"/>
  <c r="J127"/>
  <c r="J121"/>
  <c i="2" r="BK277"/>
  <c r="J273"/>
  <c r="BK265"/>
  <c r="J257"/>
  <c r="BK248"/>
  <c r="BK239"/>
  <c r="BK226"/>
  <c r="J220"/>
  <c r="J205"/>
  <c r="J175"/>
  <c r="J163"/>
  <c r="J152"/>
  <c r="J284"/>
  <c r="BK275"/>
  <c r="BK267"/>
  <c r="J261"/>
  <c r="BK237"/>
  <c r="BK230"/>
  <c r="BK218"/>
  <c r="J207"/>
  <c r="J199"/>
  <c r="J182"/>
  <c r="J167"/>
  <c r="BK148"/>
  <c r="BK142"/>
  <c r="J275"/>
  <c r="J215"/>
  <c r="BK191"/>
  <c r="BK184"/>
  <c r="BK173"/>
  <c r="BK156"/>
  <c r="J132"/>
  <c r="BK220"/>
  <c r="J213"/>
  <c r="BK207"/>
  <c r="BK195"/>
  <c r="J177"/>
  <c r="BK137"/>
  <c i="3" r="J209"/>
  <c r="BK192"/>
  <c r="J176"/>
  <c r="BK166"/>
  <c r="BK213"/>
  <c r="J211"/>
  <c r="J189"/>
  <c r="J174"/>
  <c r="J151"/>
  <c r="J131"/>
  <c r="BK174"/>
  <c r="BK153"/>
  <c r="J137"/>
  <c r="J213"/>
  <c r="BK205"/>
  <c r="BK187"/>
  <c r="BK157"/>
  <c r="BK144"/>
  <c r="J139"/>
  <c r="J133"/>
  <c i="4" r="J187"/>
  <c r="BK177"/>
  <c r="BK153"/>
  <c r="BK179"/>
  <c r="J173"/>
  <c r="J169"/>
  <c r="BK157"/>
  <c r="J141"/>
  <c r="BK129"/>
  <c r="J155"/>
  <c r="J134"/>
  <c r="J191"/>
  <c r="J177"/>
  <c r="J167"/>
  <c r="BK155"/>
  <c i="5" r="J181"/>
  <c r="J168"/>
  <c r="BK146"/>
  <c r="BK129"/>
  <c r="BK183"/>
  <c r="BK172"/>
  <c r="J157"/>
  <c r="J195"/>
  <c r="BK192"/>
  <c r="J188"/>
  <c r="BK181"/>
  <c r="J174"/>
  <c r="BK170"/>
  <c r="J161"/>
  <c r="BK159"/>
  <c r="BK152"/>
  <c r="BK150"/>
  <c r="J148"/>
  <c r="BK143"/>
  <c r="J141"/>
  <c r="BK137"/>
  <c r="BK135"/>
  <c r="BK131"/>
  <c r="BK197"/>
  <c r="J170"/>
  <c r="BK163"/>
  <c r="J146"/>
  <c i="6" r="J133"/>
  <c r="BK127"/>
  <c i="2" r="J279"/>
  <c r="J267"/>
  <c r="BK259"/>
  <c r="J250"/>
  <c r="J243"/>
  <c r="BK235"/>
  <c r="J218"/>
  <c r="J201"/>
  <c r="J186"/>
  <c r="BK167"/>
  <c r="BK154"/>
  <c r="J281"/>
  <c r="BK273"/>
  <c r="J265"/>
  <c r="J255"/>
  <c r="BK253"/>
  <c r="BK250"/>
  <c r="J248"/>
  <c r="J246"/>
  <c r="BK243"/>
  <c r="BK241"/>
  <c r="J239"/>
  <c r="BK233"/>
  <c r="BK228"/>
  <c r="BK213"/>
  <c r="J203"/>
  <c r="BK188"/>
  <c r="BK179"/>
  <c r="J158"/>
  <c r="J150"/>
  <c r="BK144"/>
  <c r="J134"/>
  <c r="J226"/>
  <c r="BK203"/>
  <c r="BK186"/>
  <c r="BK177"/>
  <c r="BK158"/>
  <c r="J137"/>
  <c r="J222"/>
  <c r="BK215"/>
  <c r="BK211"/>
  <c r="BK199"/>
  <c r="J188"/>
  <c r="BK171"/>
  <c r="J169"/>
  <c r="BK161"/>
  <c r="J154"/>
  <c r="J144"/>
  <c i="3" r="BK199"/>
  <c r="J185"/>
  <c r="BK170"/>
  <c r="J160"/>
  <c r="J147"/>
  <c r="BK135"/>
  <c r="J187"/>
  <c r="BK176"/>
  <c r="J164"/>
  <c r="BK155"/>
  <c r="BK133"/>
  <c r="BK203"/>
  <c r="J192"/>
  <c r="J144"/>
  <c r="BK209"/>
  <c r="J199"/>
  <c r="J183"/>
  <c r="J170"/>
  <c r="J155"/>
  <c r="BK131"/>
  <c i="4" r="BK184"/>
  <c r="BK175"/>
  <c r="BK147"/>
  <c r="BK137"/>
  <c r="BK194"/>
  <c r="BK187"/>
  <c r="J162"/>
  <c r="BK151"/>
  <c r="J137"/>
  <c r="J194"/>
  <c r="BK181"/>
  <c r="J160"/>
  <c r="J181"/>
  <c r="BK169"/>
  <c r="BK160"/>
  <c r="J139"/>
  <c i="5" r="BK195"/>
  <c r="J185"/>
  <c r="BK139"/>
  <c r="BK185"/>
  <c r="BK174"/>
  <c r="J154"/>
  <c r="J133"/>
  <c r="J199"/>
  <c r="J172"/>
  <c r="BK165"/>
  <c r="J131"/>
  <c i="6" r="BK136"/>
  <c r="BK121"/>
  <c r="BK133"/>
  <c r="BK129"/>
  <c r="J123"/>
  <c r="J136"/>
  <c i="2" r="BK281"/>
  <c r="BK269"/>
  <c r="BK261"/>
  <c r="J253"/>
  <c r="BK246"/>
  <c r="J237"/>
  <c r="J230"/>
  <c r="BK222"/>
  <c r="J211"/>
  <c r="BK197"/>
  <c r="J173"/>
  <c r="BK165"/>
  <c r="J142"/>
  <c r="BK132"/>
  <c r="BK279"/>
  <c r="J269"/>
  <c r="J259"/>
  <c r="J235"/>
  <c r="J224"/>
  <c r="J209"/>
  <c r="BK201"/>
  <c r="J184"/>
  <c r="BK175"/>
  <c r="BK152"/>
  <c r="J146"/>
  <c r="J139"/>
  <c r="J228"/>
  <c r="J197"/>
  <c r="BK182"/>
  <c r="J171"/>
  <c r="BK150"/>
  <c i="1" r="AS94"/>
  <c i="2" r="BK205"/>
  <c r="J191"/>
  <c r="J179"/>
  <c r="J165"/>
  <c r="J156"/>
  <c r="BK134"/>
  <c i="3" r="BK196"/>
  <c r="BK172"/>
  <c r="BK162"/>
  <c r="J149"/>
  <c r="J201"/>
  <c r="BK181"/>
  <c r="J172"/>
  <c r="BK160"/>
  <c r="BK149"/>
  <c r="BK207"/>
  <c r="J166"/>
  <c r="BK147"/>
  <c r="J135"/>
  <c r="J207"/>
  <c r="BK189"/>
  <c r="J179"/>
  <c r="J162"/>
  <c r="BK137"/>
  <c r="BK129"/>
  <c i="4" r="J179"/>
  <c r="J151"/>
  <c r="BK139"/>
  <c r="J197"/>
  <c r="J171"/>
  <c r="J165"/>
  <c r="J153"/>
  <c r="J147"/>
  <c r="BK197"/>
  <c r="BK189"/>
  <c r="BK167"/>
  <c r="J129"/>
  <c r="J184"/>
  <c r="BK173"/>
  <c r="BK162"/>
  <c r="BK141"/>
  <c i="5" r="J197"/>
  <c r="J163"/>
  <c r="BK141"/>
  <c r="BK188"/>
  <c r="BK179"/>
  <c r="J165"/>
  <c r="J150"/>
  <c r="J143"/>
  <c r="J176"/>
  <c r="BK168"/>
  <c r="BK161"/>
  <c r="J152"/>
  <c r="J137"/>
  <c i="6" r="J129"/>
  <c r="J125"/>
  <c r="BK131"/>
  <c r="BK123"/>
  <c i="2" l="1" r="P131"/>
  <c r="P130"/>
  <c r="R136"/>
  <c r="R141"/>
  <c r="T160"/>
  <c r="R181"/>
  <c r="T194"/>
  <c r="P232"/>
  <c r="P245"/>
  <c r="BK252"/>
  <c r="J252"/>
  <c r="J108"/>
  <c i="3" r="BK128"/>
  <c r="J128"/>
  <c r="J98"/>
  <c r="P146"/>
  <c r="P159"/>
  <c r="P178"/>
  <c r="P198"/>
  <c r="P194"/>
  <c i="4" r="P131"/>
  <c r="P127"/>
  <c r="P136"/>
  <c r="R144"/>
  <c r="BK164"/>
  <c r="J164"/>
  <c r="J104"/>
  <c i="2" r="BK131"/>
  <c r="J131"/>
  <c r="J98"/>
  <c r="P136"/>
  <c r="P141"/>
  <c r="P160"/>
  <c r="P181"/>
  <c r="P194"/>
  <c r="T232"/>
  <c r="T245"/>
  <c r="R252"/>
  <c i="3" r="R128"/>
  <c r="R146"/>
  <c r="R159"/>
  <c r="T178"/>
  <c r="BK198"/>
  <c r="J198"/>
  <c r="J106"/>
  <c i="4" r="BK131"/>
  <c r="J131"/>
  <c r="J99"/>
  <c r="R136"/>
  <c r="P144"/>
  <c r="T159"/>
  <c r="T164"/>
  <c i="5" r="R128"/>
  <c r="P145"/>
  <c r="T145"/>
  <c r="R156"/>
  <c r="P167"/>
  <c r="BK178"/>
  <c r="J178"/>
  <c r="J102"/>
  <c r="T178"/>
  <c r="T194"/>
  <c r="T190"/>
  <c i="2" r="T131"/>
  <c r="T136"/>
  <c r="T141"/>
  <c r="R160"/>
  <c r="T181"/>
  <c r="R194"/>
  <c r="R193"/>
  <c r="R232"/>
  <c r="R245"/>
  <c r="P252"/>
  <c i="3" r="T128"/>
  <c r="BK146"/>
  <c r="J146"/>
  <c r="J100"/>
  <c r="BK159"/>
  <c r="J159"/>
  <c r="J101"/>
  <c r="BK178"/>
  <c r="J178"/>
  <c r="J102"/>
  <c r="T198"/>
  <c r="T194"/>
  <c i="4" r="R131"/>
  <c r="R127"/>
  <c r="BK136"/>
  <c r="J136"/>
  <c r="J100"/>
  <c r="BK144"/>
  <c r="J144"/>
  <c r="J102"/>
  <c r="BK159"/>
  <c r="J159"/>
  <c r="J103"/>
  <c r="R159"/>
  <c r="R164"/>
  <c i="5" r="P128"/>
  <c r="BK145"/>
  <c r="J145"/>
  <c r="J99"/>
  <c r="BK156"/>
  <c r="J156"/>
  <c r="J100"/>
  <c r="BK167"/>
  <c r="J167"/>
  <c r="J101"/>
  <c r="R167"/>
  <c r="P178"/>
  <c r="P194"/>
  <c r="P190"/>
  <c i="2" r="R131"/>
  <c r="R130"/>
  <c r="R129"/>
  <c r="BK136"/>
  <c r="J136"/>
  <c r="J99"/>
  <c r="BK141"/>
  <c r="J141"/>
  <c r="J100"/>
  <c r="BK160"/>
  <c r="J160"/>
  <c r="J101"/>
  <c r="BK181"/>
  <c r="J181"/>
  <c r="J102"/>
  <c r="BK194"/>
  <c r="J194"/>
  <c r="J105"/>
  <c r="BK232"/>
  <c r="J232"/>
  <c r="J106"/>
  <c r="BK245"/>
  <c r="J245"/>
  <c r="J107"/>
  <c r="T252"/>
  <c i="3" r="P128"/>
  <c r="P127"/>
  <c r="T146"/>
  <c r="T159"/>
  <c r="R178"/>
  <c r="R198"/>
  <c r="R194"/>
  <c i="4" r="T131"/>
  <c r="T127"/>
  <c r="T126"/>
  <c r="T136"/>
  <c r="T144"/>
  <c r="T143"/>
  <c r="P159"/>
  <c r="P164"/>
  <c i="5" r="BK128"/>
  <c r="T128"/>
  <c r="R145"/>
  <c r="P156"/>
  <c r="T156"/>
  <c r="T167"/>
  <c r="R178"/>
  <c r="BK194"/>
  <c r="J194"/>
  <c r="J106"/>
  <c r="R194"/>
  <c r="R190"/>
  <c i="2" r="BK283"/>
  <c r="J283"/>
  <c r="J109"/>
  <c i="3" r="BK143"/>
  <c r="J143"/>
  <c r="J99"/>
  <c r="BK195"/>
  <c r="J195"/>
  <c r="J105"/>
  <c i="4" r="BK128"/>
  <c r="J128"/>
  <c r="J98"/>
  <c i="3" r="BK191"/>
  <c r="J191"/>
  <c r="J103"/>
  <c i="4" r="BK196"/>
  <c r="J196"/>
  <c r="J106"/>
  <c i="5" r="BK187"/>
  <c r="J187"/>
  <c r="J103"/>
  <c i="2" r="BK190"/>
  <c r="J190"/>
  <c r="J103"/>
  <c i="4" r="BK183"/>
  <c r="J183"/>
  <c r="J105"/>
  <c i="5" r="BK191"/>
  <c r="J191"/>
  <c r="J105"/>
  <c i="6" r="BK135"/>
  <c r="J135"/>
  <c r="J98"/>
  <c r="BK138"/>
  <c r="J138"/>
  <c r="J99"/>
  <c i="5" r="J128"/>
  <c r="J98"/>
  <c i="6" r="J91"/>
  <c r="E109"/>
  <c r="J113"/>
  <c r="F116"/>
  <c r="BE121"/>
  <c r="BE129"/>
  <c r="BE133"/>
  <c r="BE139"/>
  <c r="J92"/>
  <c r="BE125"/>
  <c r="BE136"/>
  <c r="F91"/>
  <c r="BE123"/>
  <c r="BE127"/>
  <c r="BE131"/>
  <c i="5" r="E85"/>
  <c r="F91"/>
  <c r="J92"/>
  <c r="J122"/>
  <c r="BE133"/>
  <c r="BE174"/>
  <c r="BE179"/>
  <c r="BE185"/>
  <c r="BE188"/>
  <c r="BE195"/>
  <c r="F123"/>
  <c r="BE137"/>
  <c r="BE143"/>
  <c r="BE146"/>
  <c r="BE154"/>
  <c r="BE161"/>
  <c r="BE176"/>
  <c r="BE181"/>
  <c r="BE183"/>
  <c r="BE197"/>
  <c i="4" r="BK143"/>
  <c i="5" r="J120"/>
  <c r="BE139"/>
  <c r="BE152"/>
  <c r="BE165"/>
  <c r="BE168"/>
  <c r="BE192"/>
  <c r="BE199"/>
  <c r="BE129"/>
  <c r="BE131"/>
  <c r="BE135"/>
  <c r="BE141"/>
  <c r="BE148"/>
  <c r="BE150"/>
  <c r="BE157"/>
  <c r="BE159"/>
  <c r="BE163"/>
  <c r="BE170"/>
  <c r="BE172"/>
  <c i="4" r="E85"/>
  <c r="J91"/>
  <c r="J120"/>
  <c r="J123"/>
  <c r="BE129"/>
  <c r="BE137"/>
  <c r="BE145"/>
  <c r="BE153"/>
  <c r="BE173"/>
  <c r="BE179"/>
  <c r="BE181"/>
  <c r="BE194"/>
  <c r="F92"/>
  <c r="BE132"/>
  <c r="BE134"/>
  <c r="BE147"/>
  <c r="BE149"/>
  <c r="BE151"/>
  <c r="BE171"/>
  <c r="BE175"/>
  <c r="BE184"/>
  <c r="F91"/>
  <c r="BE139"/>
  <c r="BE177"/>
  <c r="BE189"/>
  <c r="BE191"/>
  <c r="BE197"/>
  <c r="BE141"/>
  <c r="BE155"/>
  <c r="BE157"/>
  <c r="BE160"/>
  <c r="BE162"/>
  <c r="BE165"/>
  <c r="BE167"/>
  <c r="BE169"/>
  <c r="BE187"/>
  <c i="3" r="J91"/>
  <c r="E116"/>
  <c r="F122"/>
  <c r="F123"/>
  <c r="BE133"/>
  <c r="BE147"/>
  <c r="BE149"/>
  <c r="BE166"/>
  <c r="BE170"/>
  <c r="BE172"/>
  <c r="BE192"/>
  <c i="2" r="BK193"/>
  <c i="3" r="J92"/>
  <c r="J120"/>
  <c r="BE129"/>
  <c r="BE131"/>
  <c r="BE137"/>
  <c r="BE139"/>
  <c r="BE155"/>
  <c r="BE162"/>
  <c r="BE168"/>
  <c r="BE176"/>
  <c r="BE179"/>
  <c r="BE181"/>
  <c r="BE185"/>
  <c r="BE187"/>
  <c r="BE196"/>
  <c r="BE199"/>
  <c r="BE209"/>
  <c r="BE135"/>
  <c r="BE144"/>
  <c r="BE151"/>
  <c r="BE164"/>
  <c r="BE183"/>
  <c r="BE203"/>
  <c r="BE211"/>
  <c r="BE213"/>
  <c r="BE141"/>
  <c r="BE153"/>
  <c r="BE157"/>
  <c r="BE160"/>
  <c r="BE174"/>
  <c r="BE189"/>
  <c r="BE201"/>
  <c r="BE205"/>
  <c r="BE207"/>
  <c i="2" r="F91"/>
  <c r="F126"/>
  <c r="BE132"/>
  <c r="BE165"/>
  <c r="BE167"/>
  <c r="BE173"/>
  <c r="BE203"/>
  <c r="BE213"/>
  <c r="BE218"/>
  <c r="BE259"/>
  <c r="E85"/>
  <c r="J89"/>
  <c r="BE137"/>
  <c r="BE139"/>
  <c r="BE142"/>
  <c r="BE144"/>
  <c r="BE146"/>
  <c r="BE152"/>
  <c r="BE158"/>
  <c r="BE177"/>
  <c r="BE182"/>
  <c r="BE184"/>
  <c r="BE186"/>
  <c r="BE191"/>
  <c r="BE195"/>
  <c r="BE199"/>
  <c r="BE205"/>
  <c r="BE207"/>
  <c r="BE211"/>
  <c r="BE215"/>
  <c r="BE222"/>
  <c r="BE224"/>
  <c r="J91"/>
  <c r="BE154"/>
  <c r="BE161"/>
  <c r="BE163"/>
  <c r="BE169"/>
  <c r="BE188"/>
  <c r="BE197"/>
  <c r="BE209"/>
  <c r="BE226"/>
  <c r="BE228"/>
  <c r="BE239"/>
  <c r="BE241"/>
  <c r="BE246"/>
  <c r="BE250"/>
  <c r="BE255"/>
  <c r="BE265"/>
  <c r="BE269"/>
  <c r="BE273"/>
  <c r="J92"/>
  <c r="BE134"/>
  <c r="BE148"/>
  <c r="BE150"/>
  <c r="BE156"/>
  <c r="BE171"/>
  <c r="BE175"/>
  <c r="BE179"/>
  <c r="BE201"/>
  <c r="BE220"/>
  <c r="BE230"/>
  <c r="BE233"/>
  <c r="BE235"/>
  <c r="BE237"/>
  <c r="BE243"/>
  <c r="BE248"/>
  <c r="BE253"/>
  <c r="BE257"/>
  <c r="BE261"/>
  <c r="BE263"/>
  <c r="BE267"/>
  <c r="BE271"/>
  <c r="BE275"/>
  <c r="BE277"/>
  <c r="BE279"/>
  <c r="BE281"/>
  <c r="BE284"/>
  <c r="F35"/>
  <c i="1" r="BB95"/>
  <c i="2" r="J34"/>
  <c i="1" r="AW95"/>
  <c i="3" r="F37"/>
  <c i="1" r="BD96"/>
  <c i="4" r="F34"/>
  <c i="1" r="BA97"/>
  <c i="5" r="J34"/>
  <c i="1" r="AW98"/>
  <c i="5" r="F35"/>
  <c i="1" r="BB98"/>
  <c i="2" r="F36"/>
  <c i="1" r="BC95"/>
  <c i="3" r="F34"/>
  <c i="1" r="BA96"/>
  <c i="3" r="F35"/>
  <c i="1" r="BB96"/>
  <c i="4" r="F36"/>
  <c i="1" r="BC97"/>
  <c i="5" r="F37"/>
  <c i="1" r="BD98"/>
  <c i="6" r="F37"/>
  <c i="1" r="BD99"/>
  <c i="2" r="F34"/>
  <c i="1" r="BA95"/>
  <c i="3" r="J34"/>
  <c i="1" r="AW96"/>
  <c i="4" r="F35"/>
  <c i="1" r="BB97"/>
  <c i="5" r="F36"/>
  <c i="1" r="BC98"/>
  <c i="6" r="J34"/>
  <c i="1" r="AW99"/>
  <c i="6" r="F34"/>
  <c i="1" r="BA99"/>
  <c i="2" r="F37"/>
  <c i="1" r="BD95"/>
  <c i="3" r="F36"/>
  <c i="1" r="BC96"/>
  <c i="4" r="J34"/>
  <c i="1" r="AW97"/>
  <c i="4" r="F37"/>
  <c i="1" r="BD97"/>
  <c i="5" r="F34"/>
  <c i="1" r="BA98"/>
  <c i="6" r="F36"/>
  <c i="1" r="BC99"/>
  <c i="6" r="F35"/>
  <c i="1" r="BB99"/>
  <c i="4" l="1" r="P143"/>
  <c r="P126"/>
  <c i="1" r="AU97"/>
  <c i="3" r="R127"/>
  <c r="R126"/>
  <c i="5" r="BK127"/>
  <c r="J127"/>
  <c r="J97"/>
  <c i="3" r="P126"/>
  <c i="1" r="AU96"/>
  <c i="2" r="T130"/>
  <c r="T129"/>
  <c i="5" r="R127"/>
  <c r="R126"/>
  <c i="2" r="T193"/>
  <c i="5" r="T127"/>
  <c r="T126"/>
  <c r="P127"/>
  <c r="P126"/>
  <c i="1" r="AU98"/>
  <c i="3" r="T127"/>
  <c r="T126"/>
  <c i="2" r="P193"/>
  <c r="P129"/>
  <c i="1" r="AU95"/>
  <c i="4" r="R143"/>
  <c r="R126"/>
  <c i="6" r="BK120"/>
  <c r="J120"/>
  <c r="J97"/>
  <c i="3" r="BK127"/>
  <c r="J127"/>
  <c r="J97"/>
  <c i="4" r="BK127"/>
  <c r="J127"/>
  <c r="J97"/>
  <c i="2" r="BK130"/>
  <c r="J130"/>
  <c r="J97"/>
  <c i="3" r="BK194"/>
  <c r="J194"/>
  <c r="J104"/>
  <c i="5" r="BK190"/>
  <c r="J190"/>
  <c r="J104"/>
  <c i="4" r="J143"/>
  <c r="J101"/>
  <c i="2" r="J193"/>
  <c r="J104"/>
  <c r="J33"/>
  <c i="1" r="AV95"/>
  <c r="AT95"/>
  <c i="5" r="F33"/>
  <c i="1" r="AZ98"/>
  <c i="5" r="J33"/>
  <c i="1" r="AV98"/>
  <c r="AT98"/>
  <c i="2" r="F33"/>
  <c i="1" r="AZ95"/>
  <c i="6" r="J33"/>
  <c i="1" r="AV99"/>
  <c r="AT99"/>
  <c i="3" r="F33"/>
  <c i="1" r="AZ96"/>
  <c i="4" r="F33"/>
  <c i="1" r="AZ97"/>
  <c r="BC94"/>
  <c r="W32"/>
  <c r="BD94"/>
  <c r="W33"/>
  <c r="BA94"/>
  <c r="W30"/>
  <c i="3" r="J33"/>
  <c i="1" r="AV96"/>
  <c r="AT96"/>
  <c i="4" r="J33"/>
  <c i="1" r="AV97"/>
  <c r="AT97"/>
  <c i="6" r="F33"/>
  <c i="1" r="AZ99"/>
  <c r="BB94"/>
  <c r="W31"/>
  <c i="4" l="1" r="BK126"/>
  <c r="J126"/>
  <c i="3" r="BK126"/>
  <c r="J126"/>
  <c r="J96"/>
  <c i="2" r="BK129"/>
  <c r="J129"/>
  <c r="J96"/>
  <c i="5" r="BK126"/>
  <c r="J126"/>
  <c r="J96"/>
  <c i="6" r="BK119"/>
  <c r="J119"/>
  <c r="J96"/>
  <c i="1" r="AU94"/>
  <c i="4" r="J30"/>
  <c i="1" r="AG97"/>
  <c r="AX94"/>
  <c r="AZ94"/>
  <c r="AV94"/>
  <c r="AK29"/>
  <c r="AW94"/>
  <c r="AK30"/>
  <c r="AY94"/>
  <c i="4" l="1" r="J39"/>
  <c r="J96"/>
  <c i="1" r="AN97"/>
  <c i="6" r="J30"/>
  <c i="1" r="AG99"/>
  <c i="3" r="J30"/>
  <c i="1" r="AG96"/>
  <c r="AN96"/>
  <c i="5" r="J30"/>
  <c i="1" r="AG98"/>
  <c r="AN98"/>
  <c i="2" r="J30"/>
  <c i="1" r="AG95"/>
  <c r="AN95"/>
  <c r="W29"/>
  <c r="AT94"/>
  <c i="3" l="1" r="J39"/>
  <c i="5" r="J39"/>
  <c i="6" r="J39"/>
  <c i="2" r="J39"/>
  <c i="1"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<sst xmlns="http://schemas.openxmlformats.org/spreadsheetml/2006/main">
  <si>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</si>
  <si>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</si>
  <si>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</si>
  <si>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</si>
  <si>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</si>
  <si>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{cb15b4b3-dfcb-47c4-892c-da122bbc6485}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</si>
  <si>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</si>
  <si>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</si>
  <si>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</si>
  <si>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</si>
  <si>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</si>
  <si>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</si>
  <si>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</si>
  <si>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</si>
  <si>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</si>
  <si>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</si>
  <si>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</si>
  <si>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Hostinné ON - oprava_1</t>
  </si>
  <si>
    <t>KSO:</t>
  </si>
  <si>
    <t>CC-CZ:</t>
  </si>
  <si>
    <t>Místo:</t>
  </si>
  <si>
    <t>Hostinné</t>
  </si>
  <si>
    <t>Datum:</t>
  </si>
  <si>
    <t>20. 9. 2021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</si>
  <si>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</si>
  <si>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</si>
  <si>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</si>
  <si>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</si>
  <si>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</si>
  <si>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</si>
  <si>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</si>
  <si>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</si>
  <si>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</si>
  <si>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</si>
  <si>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</si>
  <si>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</si>
  <si>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</si>
  <si>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</si>
  <si>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</si>
  <si>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</si>
  <si>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</si>
  <si>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</si>
  <si>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</si>
  <si>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</si>
  <si>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</si>
  <si>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</si>
  <si>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</si>
  <si>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</si>
  <si>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</si>
  <si>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</si>
  <si>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</si>
  <si>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</si>
  <si>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</si>
  <si>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</si>
  <si>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</si>
  <si>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</si>
  <si>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</si>
  <si>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</si>
  <si>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</si>
  <si>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</si>
  <si>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</si>
  <si>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</si>
  <si>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</si>
  <si>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</si>
  <si>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</si>
  <si>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</si>
  <si>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</si>
  <si>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</si>
  <si>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</si>
  <si>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</si>
  <si>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</si>
  <si>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</si>
  <si>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</si>
  <si>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</si>
  <si>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</si>
  <si>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</si>
  <si>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</si>
  <si>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</si>
  <si>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</si>
  <si>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</si>
  <si>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fasady obj...</t>
  </si>
  <si>
    <t>STA</t>
  </si>
  <si>
    <t>1</t>
  </si>
  <si>
    <t>{b8d1168b-9dfd-4711-b2e0-8ed509f86e7a}</t>
  </si>
  <si>
    <t>2</t>
  </si>
  <si>
    <t>SO 02</t>
  </si>
  <si>
    <t>Oprava zpevnenych...</t>
  </si>
  <si>
    <t>{90b5dbee-4ad2-4a73-a97c-391c5a907f11}</t>
  </si>
  <si>
    <t>SO 03</t>
  </si>
  <si>
    <t>Oprava vnitřních ...</t>
  </si>
  <si>
    <t>{a5d65f6d-80a4-48fc-b7d0-7142bf255e6b}</t>
  </si>
  <si>
    <t>SO 04</t>
  </si>
  <si>
    <t>Demolice dřevěnéh...</t>
  </si>
  <si>
    <t>{054066bf-3901-4b89-9aed-566832ba67ed}</t>
  </si>
  <si>
    <t>SO 05</t>
  </si>
  <si>
    <t>VRN</t>
  </si>
  <si>
    <t>{0b627e42-26be-4970-874a-17ac523aa8db}</t>
  </si>
  <si>
    <t>KRYCÍ LIST SOUPISU PRACÍ</t>
  </si>
  <si>
    <t>Objekt:</t>
  </si>
  <si>
    <t>SO 01 - Oprava fasady obj...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</si>
  <si>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</si>
  <si>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</si>
  <si>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</si>
  <si>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</si>
  <si>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</si>
  <si>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</si>
  <si>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</si>
  <si>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</si>
  <si>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</si>
  <si>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</si>
  <si>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</si>
  <si>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</si>
  <si>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</si>
  <si>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</si>
  <si>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</si>
  <si>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</si>
  <si>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</si>
  <si>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</si>
  <si>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</si>
  <si>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</si>
  <si>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</si>
  <si>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</si>
  <si>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</si>
  <si>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</si>
  <si>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</si>
  <si>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</si>
  <si>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</si>
  <si>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</si>
  <si>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</si>
  <si>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</si>
  <si>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</si>
  <si>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</si>
  <si>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</si>
  <si>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</si>
  <si>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</si>
  <si>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</si>
  <si>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</si>
  <si>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3192022x5</t>
  </si>
  <si>
    <t>Dodatečná izolace zdiva tl 900 mm beztlakovou injektáží injektážním krémem na silanové bázi</t>
  </si>
  <si>
    <t>m</t>
  </si>
  <si>
    <t>4</t>
  </si>
  <si>
    <t>PP</t>
  </si>
  <si>
    <t>34923484X</t>
  </si>
  <si>
    <t>uprava opadaných podokenních nebo nadokenních říms</t>
  </si>
  <si>
    <t>6</t>
  </si>
  <si>
    <t>Úpravy povrchů, podlahy a osazování výplní</t>
  </si>
  <si>
    <t>6226310x1</t>
  </si>
  <si>
    <t>Spárování spárovací maltou vnějších pohledových ploch stěn z tvárnic nebo kamene trasovou spárovací hmotou</t>
  </si>
  <si>
    <t>m2</t>
  </si>
  <si>
    <t>632450122</t>
  </si>
  <si>
    <t>Vyrovnávací cementový potěr tl do 30 mm ze suchých směsí provedený v pásu</t>
  </si>
  <si>
    <t>8</t>
  </si>
  <si>
    <t>9</t>
  </si>
  <si>
    <t>Ostatní konstrukce a práce, bourání</t>
  </si>
  <si>
    <t>5</t>
  </si>
  <si>
    <t>9 001</t>
  </si>
  <si>
    <t>zapravení povrchu odsekané římsy</t>
  </si>
  <si>
    <t>10</t>
  </si>
  <si>
    <t>9 002</t>
  </si>
  <si>
    <t>Obnovení nápisu názvu stanice</t>
  </si>
  <si>
    <t>kpl</t>
  </si>
  <si>
    <t>12</t>
  </si>
  <si>
    <t>7</t>
  </si>
  <si>
    <t>9 003</t>
  </si>
  <si>
    <t>Demontáž a likvidace již nepoužívaných kcí na fasádě objektu</t>
  </si>
  <si>
    <t>14</t>
  </si>
  <si>
    <t>961044111</t>
  </si>
  <si>
    <t>Bourání základů z betonu prostého</t>
  </si>
  <si>
    <t>m3</t>
  </si>
  <si>
    <t>16</t>
  </si>
  <si>
    <t>966032921</t>
  </si>
  <si>
    <t>Odsekání říms podokenních nebo přesokenních předsazených přes 80 mm</t>
  </si>
  <si>
    <t>18</t>
  </si>
  <si>
    <t>985131111</t>
  </si>
  <si>
    <t>Očištění ploch stěn, rubu kleneb a podlah tlakovou vodou</t>
  </si>
  <si>
    <t>20</t>
  </si>
  <si>
    <t>11</t>
  </si>
  <si>
    <t>985131311</t>
  </si>
  <si>
    <t>Ruční dočištění ploch stěn, rubu kleneb a podlah ocelových kartáči</t>
  </si>
  <si>
    <t>22</t>
  </si>
  <si>
    <t>9853241x1</t>
  </si>
  <si>
    <t>Impregnační zpevňující nátěr kamene jednonásobný</t>
  </si>
  <si>
    <t>24</t>
  </si>
  <si>
    <t>13</t>
  </si>
  <si>
    <t>9853241x2</t>
  </si>
  <si>
    <t>Lokální vysprávka kamene restaurátorsky reprofilační maltou včetně sjednocení struktury - do 50%</t>
  </si>
  <si>
    <t>26</t>
  </si>
  <si>
    <t>94</t>
  </si>
  <si>
    <t>Lešení a stavební výtahy</t>
  </si>
  <si>
    <t>941111131</t>
  </si>
  <si>
    <t>Montáž lešení řadového trubkového lehkého s podlahami zatížení do 200 kg/m2 š do 1,5 m v do 10 m</t>
  </si>
  <si>
    <t>28</t>
  </si>
  <si>
    <t>941111231</t>
  </si>
  <si>
    <t>Příplatek k lešení řadovému trubkovému lehkému s podlahami š 1,5 m v 10 m za první a ZKD den použití</t>
  </si>
  <si>
    <t>30</t>
  </si>
  <si>
    <t>941111831</t>
  </si>
  <si>
    <t>Demontáž lešení řadového trubkového lehkého s podlahami zatížení do 200 kg/m2 š do 1,5 m v do 10 m</t>
  </si>
  <si>
    <t>32</t>
  </si>
  <si>
    <t>17</t>
  </si>
  <si>
    <t>944511111</t>
  </si>
  <si>
    <t>Montáž ochranné sítě z textilie z umělých vláken</t>
  </si>
  <si>
    <t>34</t>
  </si>
  <si>
    <t>944511211</t>
  </si>
  <si>
    <t>Příplatek k ochranné síti za první a ZKD den použití</t>
  </si>
  <si>
    <t>36</t>
  </si>
  <si>
    <t>19</t>
  </si>
  <si>
    <t>944511811</t>
  </si>
  <si>
    <t>Demontáž ochranné sítě z textilie z umělých vláken</t>
  </si>
  <si>
    <t>38</t>
  </si>
  <si>
    <t>949101112</t>
  </si>
  <si>
    <t>Lešení pomocné pro objekty pozemních staveb s lešeňovou podlahou v do 3,5 m zatížení do 150 kg/m2</t>
  </si>
  <si>
    <t>40</t>
  </si>
  <si>
    <t>949511112</t>
  </si>
  <si>
    <t>Montáž podchodu u trubkových lešení š do 2 m</t>
  </si>
  <si>
    <t>42</t>
  </si>
  <si>
    <t>949511212</t>
  </si>
  <si>
    <t>Příplatek k podchodu u trubkových lešení š do 2 m za první a ZKD den použití</t>
  </si>
  <si>
    <t>44</t>
  </si>
  <si>
    <t>23</t>
  </si>
  <si>
    <t>949511812</t>
  </si>
  <si>
    <t>Demontáž podchodu u trubkových lešení š do 2 m</t>
  </si>
  <si>
    <t>46</t>
  </si>
  <si>
    <t>997</t>
  </si>
  <si>
    <t>Přesun sutě</t>
  </si>
  <si>
    <t>997013153</t>
  </si>
  <si>
    <t>Vnitrostaveništní doprava suti a vybouraných hmot pro budovy v do 12 m s omezením mechanizace</t>
  </si>
  <si>
    <t>t</t>
  </si>
  <si>
    <t>48</t>
  </si>
  <si>
    <t>25</t>
  </si>
  <si>
    <t>997013501</t>
  </si>
  <si>
    <t>Odvoz suti a vybouraných hmot na skládku nebo meziskládku do 1 km se složením</t>
  </si>
  <si>
    <t>50</t>
  </si>
  <si>
    <t>997013509</t>
  </si>
  <si>
    <t>Příplatek k odvozu suti a vybouraných hmot na skládku ZKD 1 km přes 1 km</t>
  </si>
  <si>
    <t>52</t>
  </si>
  <si>
    <t>27</t>
  </si>
  <si>
    <t>997013831</t>
  </si>
  <si>
    <t>Poplatek za uložení stavebního směsného odpadu na skládce (skládkovné)</t>
  </si>
  <si>
    <t>54</t>
  </si>
  <si>
    <t>998</t>
  </si>
  <si>
    <t>Přesun hmot</t>
  </si>
  <si>
    <t>998011002</t>
  </si>
  <si>
    <t>Přesun hmot pro budovy zděné v do 12 m</t>
  </si>
  <si>
    <t>56</t>
  </si>
  <si>
    <t>PSV</t>
  </si>
  <si>
    <t>Práce a dodávky PSV</t>
  </si>
  <si>
    <t>741</t>
  </si>
  <si>
    <t>Elektroinstalace - silnoproud</t>
  </si>
  <si>
    <t>29</t>
  </si>
  <si>
    <t>210202023</t>
  </si>
  <si>
    <t>Montáž svítidlo výbojkové průmyslové stropní závěsné na oko do 10 kg</t>
  </si>
  <si>
    <t>kus</t>
  </si>
  <si>
    <t>58</t>
  </si>
  <si>
    <t>M</t>
  </si>
  <si>
    <t>34833206</t>
  </si>
  <si>
    <t>svítidlo zářivkové průmyslové prachotěsné IP54, 2x36W, délka 1280mm</t>
  </si>
  <si>
    <t>60</t>
  </si>
  <si>
    <t>31</t>
  </si>
  <si>
    <t>741 01</t>
  </si>
  <si>
    <t>D+M označení stanice tabule nenasvětlená</t>
  </si>
  <si>
    <t>62</t>
  </si>
  <si>
    <t>741 02</t>
  </si>
  <si>
    <t>D+M orientačního systému tabule nenasvětlená - Východ, čekárna, WC</t>
  </si>
  <si>
    <t>64</t>
  </si>
  <si>
    <t>33</t>
  </si>
  <si>
    <t>741110501</t>
  </si>
  <si>
    <t>Montáž lišta a kanálek protahovací šířky do 60 mm</t>
  </si>
  <si>
    <t>66</t>
  </si>
  <si>
    <t>34571012</t>
  </si>
  <si>
    <t>lišta elektroinstalační vkládací 40x15mm</t>
  </si>
  <si>
    <t>68</t>
  </si>
  <si>
    <t>35</t>
  </si>
  <si>
    <t>741112051</t>
  </si>
  <si>
    <t>Montáž krabice lištová plastová odbočná</t>
  </si>
  <si>
    <t>70</t>
  </si>
  <si>
    <t>34571478</t>
  </si>
  <si>
    <t>krabice v uzavřeném provedení PP s krytím IP 66 čtvercová 80x80mm</t>
  </si>
  <si>
    <t>72</t>
  </si>
  <si>
    <t>37</t>
  </si>
  <si>
    <t>741112801</t>
  </si>
  <si>
    <t>Demontáž elektroinstalačních lišt nástěnných vkládacích uložených pevně</t>
  </si>
  <si>
    <t>74</t>
  </si>
  <si>
    <t>741122201</t>
  </si>
  <si>
    <t>Montáž kabel Cu plný kulatý žíla 2x1,5 až 6 mm2 uložený volně (např. CYKY)</t>
  </si>
  <si>
    <t>76</t>
  </si>
  <si>
    <t>39</t>
  </si>
  <si>
    <t>34111030</t>
  </si>
  <si>
    <t>kabel instalační jádro Cu plné izolace PVC plášť PVC 450/750V (CYKY) 3x1,5mm2</t>
  </si>
  <si>
    <t>78</t>
  </si>
  <si>
    <t>P</t>
  </si>
  <si>
    <t>Poznámka k položce:_x000d_
Poznámka k položce: CYKY</t>
  </si>
  <si>
    <t>741372811</t>
  </si>
  <si>
    <t>Demontáž svítidla průmysl výbojkového závěsného na oku hmotnosti do 10 kg bez zachováním funkčnosti</t>
  </si>
  <si>
    <t>80</t>
  </si>
  <si>
    <t>41</t>
  </si>
  <si>
    <t>741373002</t>
  </si>
  <si>
    <t>Montáž svítidlo výbojkové průmyslové stropní na výložník</t>
  </si>
  <si>
    <t>82</t>
  </si>
  <si>
    <t>34774001</t>
  </si>
  <si>
    <t>svítidlo veřejného osvětlení na výložník zdroj LED 39W 4600lm 4000K</t>
  </si>
  <si>
    <t>84</t>
  </si>
  <si>
    <t>43</t>
  </si>
  <si>
    <t>741127153</t>
  </si>
  <si>
    <t>Montáž přípojnicový rozvod Al průmyslový upevňovací část - výložník</t>
  </si>
  <si>
    <t>86</t>
  </si>
  <si>
    <t>34844463x</t>
  </si>
  <si>
    <t>výložník osvětlovacích stožárů přímý</t>
  </si>
  <si>
    <t>88</t>
  </si>
  <si>
    <t>45</t>
  </si>
  <si>
    <t>741810002</t>
  </si>
  <si>
    <t>Celková prohlídka elektrického rozvodu a zařízení do 500 000,- Kč</t>
  </si>
  <si>
    <t>90</t>
  </si>
  <si>
    <t>998741202</t>
  </si>
  <si>
    <t>Přesun hmot procentní pro silnoproud v objektech v do 12 m</t>
  </si>
  <si>
    <t>%</t>
  </si>
  <si>
    <t>92</t>
  </si>
  <si>
    <t>764</t>
  </si>
  <si>
    <t>Konstrukce klempířské</t>
  </si>
  <si>
    <t>47</t>
  </si>
  <si>
    <t>764002851</t>
  </si>
  <si>
    <t>Demontáž oplechování parapetů do suti</t>
  </si>
  <si>
    <t>764002861</t>
  </si>
  <si>
    <t>Demontáž oplechování říms a ozdobných prvků do suti</t>
  </si>
  <si>
    <t>96</t>
  </si>
  <si>
    <t>49</t>
  </si>
  <si>
    <t>764216604</t>
  </si>
  <si>
    <t>Oplechování rovných parapetů mechanicky kotvené z Pz s povrchovou úpravou rš 330 mm</t>
  </si>
  <si>
    <t>98</t>
  </si>
  <si>
    <t>764218605</t>
  </si>
  <si>
    <t>Oplechování rovné římsy mechanicky kotvené z Pz s upraveným povrchem rš 400 mm</t>
  </si>
  <si>
    <t>100</t>
  </si>
  <si>
    <t>51</t>
  </si>
  <si>
    <t>764218645</t>
  </si>
  <si>
    <t>Příplatek k cenám rovné římsy za zvýšenou pracnost provedení rohu nebo koutu rš do 400 mm</t>
  </si>
  <si>
    <t>102</t>
  </si>
  <si>
    <t>998764202</t>
  </si>
  <si>
    <t>Přesun hmot procentní pro konstrukce klempířské v objektech v do 12 m</t>
  </si>
  <si>
    <t>104</t>
  </si>
  <si>
    <t>767</t>
  </si>
  <si>
    <t>Konstrukce zámečnické</t>
  </si>
  <si>
    <t>53</t>
  </si>
  <si>
    <t>767 02</t>
  </si>
  <si>
    <t>Uprava oasazení a vysprávka povrchu zakrytu sklepní šachty a zábrany</t>
  </si>
  <si>
    <t>106</t>
  </si>
  <si>
    <t>7679967x5.1</t>
  </si>
  <si>
    <t>Demontáž vývěsních cedulí na fasádě</t>
  </si>
  <si>
    <t>108</t>
  </si>
  <si>
    <t>55</t>
  </si>
  <si>
    <t>998767202</t>
  </si>
  <si>
    <t>Přesun hmot procentní pro zámečnické konstrukce v objektech v do 12 m</t>
  </si>
  <si>
    <t>110</t>
  </si>
  <si>
    <t>783</t>
  </si>
  <si>
    <t>Dokončovací práce - nátěry</t>
  </si>
  <si>
    <t>783201403</t>
  </si>
  <si>
    <t>Oprášení tesařských konstrukcí před provedením nátěru</t>
  </si>
  <si>
    <t>112</t>
  </si>
  <si>
    <t>57</t>
  </si>
  <si>
    <t>783206807</t>
  </si>
  <si>
    <t>Odstranění nátěrů z tesařských konstrukcí odstraňovačem nátěrů</t>
  </si>
  <si>
    <t>114</t>
  </si>
  <si>
    <t>783222101</t>
  </si>
  <si>
    <t>Lokální tmelení tesařských konstrukcí do 10% plochy akrylátovým tmelem</t>
  </si>
  <si>
    <t>116</t>
  </si>
  <si>
    <t>59</t>
  </si>
  <si>
    <t>783223121</t>
  </si>
  <si>
    <t>Napouštěcí dvojnásobný akrylátový fungicidní nátěr tesařských konstrukcí zabudovaných do konstrukce</t>
  </si>
  <si>
    <t>118</t>
  </si>
  <si>
    <t>783224101</t>
  </si>
  <si>
    <t>Základní jednonásobný akrylátový nátěr tesařských konstrukcí</t>
  </si>
  <si>
    <t>120</t>
  </si>
  <si>
    <t>61</t>
  </si>
  <si>
    <t>783228211</t>
  </si>
  <si>
    <t>Lakovací dvojnásobný akrylátový nátěr s mezibroušením tesařských konstrukcí</t>
  </si>
  <si>
    <t>122</t>
  </si>
  <si>
    <t>783801271</t>
  </si>
  <si>
    <t>Očištění 1x nátěrem biocidním přípravkem a okartáčováním lícového zdiva</t>
  </si>
  <si>
    <t>124</t>
  </si>
  <si>
    <t>63</t>
  </si>
  <si>
    <t>7838012x1</t>
  </si>
  <si>
    <t>Odstranění černých vápencových krust pastózním čističem a okartáčováním lícového zdiva</t>
  </si>
  <si>
    <t>126</t>
  </si>
  <si>
    <t>7838012x2</t>
  </si>
  <si>
    <t>Preventivní biologická ochrana 1 x nátěrem</t>
  </si>
  <si>
    <t>128</t>
  </si>
  <si>
    <t>65</t>
  </si>
  <si>
    <t>7838012x3</t>
  </si>
  <si>
    <t>Hydrofobní transparentní penetrace 1 x nátěrem</t>
  </si>
  <si>
    <t>130</t>
  </si>
  <si>
    <t>7838012x4</t>
  </si>
  <si>
    <t>Vrchní hydrofobní matný dvojnásobný nátěr</t>
  </si>
  <si>
    <t>132</t>
  </si>
  <si>
    <t>67</t>
  </si>
  <si>
    <t>783823169</t>
  </si>
  <si>
    <t>Penetrační fungicidní nátěr omítek stupně členitosti 3</t>
  </si>
  <si>
    <t>134</t>
  </si>
  <si>
    <t>783826625</t>
  </si>
  <si>
    <t>Hydrofobizační transparentní silikonový nátěr omítek stupně členitosti 3</t>
  </si>
  <si>
    <t>136</t>
  </si>
  <si>
    <t>69</t>
  </si>
  <si>
    <t>783827445</t>
  </si>
  <si>
    <t>Krycí dvojnásobný silikonový nátěr omítek stupně členitosti 3</t>
  </si>
  <si>
    <t>138</t>
  </si>
  <si>
    <t>783897619</t>
  </si>
  <si>
    <t>Příplatek k cenám dvojnásobného krycího nátěru omítek za barevné provedení v odstínu náročném</t>
  </si>
  <si>
    <t>140</t>
  </si>
  <si>
    <t>VRN1</t>
  </si>
  <si>
    <t>Průzkumné, geodetické a projektové práce</t>
  </si>
  <si>
    <t>71</t>
  </si>
  <si>
    <t>011002000</t>
  </si>
  <si>
    <t>Průzkumné práce - biologický průzkum</t>
  </si>
  <si>
    <t>…</t>
  </si>
  <si>
    <t>142</t>
  </si>
  <si>
    <t>SO 02 - Oprava zpevnenych...</t>
  </si>
  <si>
    <t xml:space="preserve">    1 - Zemní práce</t>
  </si>
  <si>
    <t xml:space="preserve">    2 - Zakládání</t>
  </si>
  <si>
    <t xml:space="preserve">    5 - Komunikace pozemní</t>
  </si>
  <si>
    <t>Zemní práce</t>
  </si>
  <si>
    <t>113106123</t>
  </si>
  <si>
    <t>Rozebrání dlažeb ze zámkových dlaždic komunikací pro pěší ručně</t>
  </si>
  <si>
    <t>113201112</t>
  </si>
  <si>
    <t>Vytrhání obrub silničních ležatých</t>
  </si>
  <si>
    <t>119003223</t>
  </si>
  <si>
    <t>Mobilní plotová zábrana s profilovaným plechem výšky do 2,2 m pro zabezpečení výkopu zřízení</t>
  </si>
  <si>
    <t>119003224</t>
  </si>
  <si>
    <t>Mobilní plotová zábrana s profilovaným plechem výšky do 2,2 m pro zabezpečení výkopu odstranění</t>
  </si>
  <si>
    <t>122211101</t>
  </si>
  <si>
    <t>Odkopávky a prokopávky v hornině třídy těžitelnosti I, skupiny 3 ručně</t>
  </si>
  <si>
    <t>129001101</t>
  </si>
  <si>
    <t>Příplatek za ztížení odkopávky nebo prokopávky v blízkosti inženýrských sítí</t>
  </si>
  <si>
    <t>181911102</t>
  </si>
  <si>
    <t>Úprava pláně v hornině třídy těžitelnosti I, skupiny 1 až 2 se zhutněním ručně</t>
  </si>
  <si>
    <t>Zakládání</t>
  </si>
  <si>
    <t>275313711</t>
  </si>
  <si>
    <t>Základové patky z betonu tř. C 20/25</t>
  </si>
  <si>
    <t>Komunikace pozemní</t>
  </si>
  <si>
    <t>564231111</t>
  </si>
  <si>
    <t>Podklad nebo podsyp ze štěrkopísku ŠP tl 100 mm</t>
  </si>
  <si>
    <t>564871116</t>
  </si>
  <si>
    <t>Podklad ze štěrkodrtě ŠD tl. 300 mm</t>
  </si>
  <si>
    <t>566901133</t>
  </si>
  <si>
    <t>Vyspravení podkladu po překopech inženýrských sítí plochy do 15 m2 s rozprostřením a zhutněním štěrkodrtí tl. 200 mm</t>
  </si>
  <si>
    <t>5 001</t>
  </si>
  <si>
    <t>odětrání sklepního světlíku při vybudování nájezdové rampy do čekárny, včetně nutné úpravy vstupu</t>
  </si>
  <si>
    <t>596211210</t>
  </si>
  <si>
    <t>Kladení zámkové dlažby komunikací pro pěší tl 80 mm skupiny A pl do 50 m2</t>
  </si>
  <si>
    <t>59245018</t>
  </si>
  <si>
    <t>dlažba tvar obdélník betonová 200x100x60mm přírodní</t>
  </si>
  <si>
    <t>916131113</t>
  </si>
  <si>
    <t>Osazení silničního obrubníku betonového ležatého s boční opěrou do lože z betonu prostého</t>
  </si>
  <si>
    <t>59217017</t>
  </si>
  <si>
    <t>obrubník betonový chodníkový 1000x100x250mm</t>
  </si>
  <si>
    <t>916231213</t>
  </si>
  <si>
    <t>Osazení chodníkového obrubníku betonového stojatého s boční opěrou do lože z betonu prostého</t>
  </si>
  <si>
    <t>59217008</t>
  </si>
  <si>
    <t>obrubník betonový parkový 1000x80x200mm</t>
  </si>
  <si>
    <t>936104213</t>
  </si>
  <si>
    <t>Montáž odpadkového koše kotevními šrouby na pevný podklad - prvek dodá na místo realizace investor</t>
  </si>
  <si>
    <t>936124113</t>
  </si>
  <si>
    <t>Montáž lavičky stabilní kotvené šrouby na pevný podklad - prvek dodá na místo realizace investor</t>
  </si>
  <si>
    <t>936174311x</t>
  </si>
  <si>
    <t>Montáž stojanu na kola pro 1 kolo kotevními šrouby na pevný podklad - prvek dodá na místo realizace investor</t>
  </si>
  <si>
    <t>975073111</t>
  </si>
  <si>
    <t>Jednostranné podchycení střešních vazníků v do 3,5 m pro zatížení do 1000 kg/m</t>
  </si>
  <si>
    <t>975078111</t>
  </si>
  <si>
    <t>Příplatek k jednostrannému podchycení střešních vazníků do 1000 kg/m ZKD 1 m v výztuhy přes 3,5 m</t>
  </si>
  <si>
    <t>997002611</t>
  </si>
  <si>
    <t>Nakládání suti a vybouraných hmot</t>
  </si>
  <si>
    <t>997013211</t>
  </si>
  <si>
    <t>Vnitrostaveništní doprava suti a vybouraných hmot pro budovy v do 6 m ručně</t>
  </si>
  <si>
    <t>997013219</t>
  </si>
  <si>
    <t>Příplatek k vnitrostaveništní dopravě suti a vybouraných hmot za zvětšenou dopravu suti ZKD 10 m</t>
  </si>
  <si>
    <t>997013631</t>
  </si>
  <si>
    <t>Poplatek za uložení na skládce (skládkovné) stavebního odpadu směsného kód odpadu 17 09 04</t>
  </si>
  <si>
    <t>998229112</t>
  </si>
  <si>
    <t>Přesun hmot ruční pro pozemní komunikace s krytem dlážděným na vzdálenost do 50 m</t>
  </si>
  <si>
    <t>764004861</t>
  </si>
  <si>
    <t>Demontáž svodu do suti</t>
  </si>
  <si>
    <t>783000103</t>
  </si>
  <si>
    <t>Ochrana podlah nebo vodorovných ploch při provádění nátěrů položením fólie</t>
  </si>
  <si>
    <t>28323151</t>
  </si>
  <si>
    <t>papír separační potažený PE fólií</t>
  </si>
  <si>
    <t>783301313</t>
  </si>
  <si>
    <t>Odmaštění zámečnických konstrukcí ředidlovým odmašťovačem</t>
  </si>
  <si>
    <t>783301401</t>
  </si>
  <si>
    <t>Ometení zámečnických konstrukcí</t>
  </si>
  <si>
    <t>783314101</t>
  </si>
  <si>
    <t>Základní jednonásobný syntetický nátěr zámečnických konstrukcí</t>
  </si>
  <si>
    <t>783315101</t>
  </si>
  <si>
    <t>Mezinátěr jednonásobný syntetický standardní zámečnických konstrukcí</t>
  </si>
  <si>
    <t>783317101</t>
  </si>
  <si>
    <t>Krycí jednonásobný syntetický standardní nátěr zámečnických konstrukcí</t>
  </si>
  <si>
    <t>783322101</t>
  </si>
  <si>
    <t>Tmelení včetně přebroušení zámečnických konstrukcí disperzním tmelem</t>
  </si>
  <si>
    <t>SO 03 - Oprava vnitřních ...</t>
  </si>
  <si>
    <t xml:space="preserve">    722 - Zdravotechnika - vnitřní vodovod</t>
  </si>
  <si>
    <t xml:space="preserve">    725 - Zdravotechnika - zařizovací předměty</t>
  </si>
  <si>
    <t xml:space="preserve">    784 - Dokončovací práce - malby a tapety</t>
  </si>
  <si>
    <t>N00 - Nepojmenované práce</t>
  </si>
  <si>
    <t xml:space="preserve">    N01 - Nepojmenovaný díl</t>
  </si>
  <si>
    <t>310239411</t>
  </si>
  <si>
    <t>Zazdívka otvorů pl do 4 m2 ve zdivu nadzákladovém cihlami pálenými na MC</t>
  </si>
  <si>
    <t>611315111</t>
  </si>
  <si>
    <t>Vápenná hladká omítka rýh ve stropech šířky do 150 mm</t>
  </si>
  <si>
    <t>612321141</t>
  </si>
  <si>
    <t>Vápenocementová omítka štuková dvouvrstvá vnitřních stěn nanášená ručně</t>
  </si>
  <si>
    <t>936104213x</t>
  </si>
  <si>
    <t>Montáž odpadkového koše volným postavením - prvek dodá na místo realizace investor</t>
  </si>
  <si>
    <t>936124113x</t>
  </si>
  <si>
    <t>Montáž lavičky stabilní nekotvené - prvek dodá na místo realizace investor</t>
  </si>
  <si>
    <t>974031132</t>
  </si>
  <si>
    <t>Vysekání rýh ve zdivu cihelném hl do 50 mm š do 70 mm</t>
  </si>
  <si>
    <t>722</t>
  </si>
  <si>
    <t>Zdravotechnika - vnitřní vodovod</t>
  </si>
  <si>
    <t>7221308R1</t>
  </si>
  <si>
    <t>Napojení nových rozvodů na stávající rozvod</t>
  </si>
  <si>
    <t>soub</t>
  </si>
  <si>
    <t>722174001</t>
  </si>
  <si>
    <t>Potrubí vodovodní plastové PPR svar polyfúze PN 16 D 16x2,2 mm</t>
  </si>
  <si>
    <t>722181221</t>
  </si>
  <si>
    <t>Ochrana vodovodního potrubí přilepenými termoizolačními trubicemi z PE tl do 9 mm DN do 22 mm</t>
  </si>
  <si>
    <t>722190401</t>
  </si>
  <si>
    <t>Vyvedení a upevnění výpustku do DN 25</t>
  </si>
  <si>
    <t>722290226</t>
  </si>
  <si>
    <t>Zkouška těsnosti vodovodního potrubí závitového do DN 50</t>
  </si>
  <si>
    <t>722290234</t>
  </si>
  <si>
    <t>Proplach a dezinfekce vodovodního potrubí do DN 80</t>
  </si>
  <si>
    <t>998722201</t>
  </si>
  <si>
    <t>Přesun hmot procentní pro vnitřní vodovod v objektech v do 6 m</t>
  </si>
  <si>
    <t>725</t>
  </si>
  <si>
    <t>Zdravotechnika - zařizovací předměty</t>
  </si>
  <si>
    <t>725813111</t>
  </si>
  <si>
    <t>Ventil rohový bez připojovací trubičky nebo flexi hadičky G 1/2"</t>
  </si>
  <si>
    <t>soubor</t>
  </si>
  <si>
    <t>998725201</t>
  </si>
  <si>
    <t>Přesun hmot procentní pro zařizovací předměty v objektech v do 6 m</t>
  </si>
  <si>
    <t>784</t>
  </si>
  <si>
    <t>Dokončovací práce - malby a tapety</t>
  </si>
  <si>
    <t>784 01</t>
  </si>
  <si>
    <t>Demontáž a zpětná montáž konstrukcí na stěnách</t>
  </si>
  <si>
    <t>784121003</t>
  </si>
  <si>
    <t>Oškrabání malby v mísnostech výšky do 5,00 m</t>
  </si>
  <si>
    <t>784121013</t>
  </si>
  <si>
    <t>Rozmývání podkladu po oškrabání malby v místnostech výšky do 5,00 m</t>
  </si>
  <si>
    <t>784161213</t>
  </si>
  <si>
    <t>Lokální vyrovnání podkladu sádrovou stěrkou plochy do 0,25 m2 v místnostech výšky do 5,00 m</t>
  </si>
  <si>
    <t>784171101</t>
  </si>
  <si>
    <t>Zakrytí vnitřních podlah včetně pozdějšího odkrytí</t>
  </si>
  <si>
    <t>784181101</t>
  </si>
  <si>
    <t>Základní akrylátová jednonásobná bezbarvá penetrace podkladu v místnostech výšky do 3,80 m</t>
  </si>
  <si>
    <t>784191007</t>
  </si>
  <si>
    <t>Čištění vnitřních ploch podlah po provedení malířských prací</t>
  </si>
  <si>
    <t>784211103</t>
  </si>
  <si>
    <t>Dvojnásobné bílé malby ze směsí za mokra výborně otěruvzdorných v místnostech výšky do 5,00 m</t>
  </si>
  <si>
    <t>N00</t>
  </si>
  <si>
    <t>Nepojmenované práce</t>
  </si>
  <si>
    <t>N00 00</t>
  </si>
  <si>
    <t>Osazení mincovního automatu - umístěný na stěnu</t>
  </si>
  <si>
    <t>262144</t>
  </si>
  <si>
    <t>Poznámka k položce:_x000d_
Prvek dodá investor.</t>
  </si>
  <si>
    <t>N00 04</t>
  </si>
  <si>
    <t>Montáž napájecího zdroje mincovního automatu</t>
  </si>
  <si>
    <t>767 01</t>
  </si>
  <si>
    <t>Uprava stavajici zarubně pro osazení el. zámku dveřního zavírače</t>
  </si>
  <si>
    <t>Ks</t>
  </si>
  <si>
    <t>742320001</t>
  </si>
  <si>
    <t>Montáž elektrického zámku s mechanickým přepínačem otevřeno/zavřeno</t>
  </si>
  <si>
    <t>CS ÚRS 2021 02</t>
  </si>
  <si>
    <t>-432412855</t>
  </si>
  <si>
    <t>Montáž elektricky ovládaných zámků s mechanickým přepínačem otevřeno/zavřeno do zárubně</t>
  </si>
  <si>
    <t>Online PSC</t>
  </si>
  <si>
    <t>https://podminky.urs.cz/item/CS_URS_2021_02/742320001</t>
  </si>
  <si>
    <t>38229006</t>
  </si>
  <si>
    <t>zámek elektrický s aretací</t>
  </si>
  <si>
    <t>2053761425</t>
  </si>
  <si>
    <t>N01</t>
  </si>
  <si>
    <t>Nepojmenovaný díl</t>
  </si>
  <si>
    <t>N00 02</t>
  </si>
  <si>
    <t>Napojení platebních automatů do stávajícího racku pro komunikaci s platební bránou</t>
  </si>
  <si>
    <t>SO 04 - Demolice dřevěnéh...</t>
  </si>
  <si>
    <t xml:space="preserve">    712 - Povlakové krytiny</t>
  </si>
  <si>
    <t xml:space="preserve">    766 - Konstrukce truhlářské</t>
  </si>
  <si>
    <t>113106121</t>
  </si>
  <si>
    <t>Rozebrání dlažeb z betonových nebo kamenných dlaždic komunikací pro pěší ručně</t>
  </si>
  <si>
    <t>122211401</t>
  </si>
  <si>
    <t>Vykopávky v zemníku na suchu v hornině třídy těžitelnosti I, skupiny 3 ručně</t>
  </si>
  <si>
    <t>129001101.1</t>
  </si>
  <si>
    <t>338121127</t>
  </si>
  <si>
    <t>Osazování sloupků a vzpěr ŽB plotových zabetonováním patky o objemu do 0,30 m3</t>
  </si>
  <si>
    <t>59231006</t>
  </si>
  <si>
    <t>sloupek betonový plotový průběžný pro skládané plné ploty šedý 130x130x3320mm</t>
  </si>
  <si>
    <t>59231051</t>
  </si>
  <si>
    <t>sloupek betonový plotový rohový pro skládané plné ploty barevný 160x180x2900mm</t>
  </si>
  <si>
    <t>348121121</t>
  </si>
  <si>
    <t>Osazování ŽB desek plotových na MC 300x50x2000 mm</t>
  </si>
  <si>
    <t>59233119</t>
  </si>
  <si>
    <t>deska plotová betonová 2000x50x290mm</t>
  </si>
  <si>
    <t>962032241</t>
  </si>
  <si>
    <t>Bourání zdiva z cihel pálených nebo vápenopískových na MC přes 1 m3</t>
  </si>
  <si>
    <t>981011112</t>
  </si>
  <si>
    <t>Demolice budov dřevěných ostatních oboustranně obitých nebo omítnutých postupným rozebíráním</t>
  </si>
  <si>
    <t>712</t>
  </si>
  <si>
    <t>Povlakové krytiny</t>
  </si>
  <si>
    <t>712400831</t>
  </si>
  <si>
    <t>Odstranění povlakové krytiny střech do 30° jednovrstvé</t>
  </si>
  <si>
    <t>766</t>
  </si>
  <si>
    <t>Konstrukce truhlářské</t>
  </si>
  <si>
    <t>766121210</t>
  </si>
  <si>
    <t>Montáž stěn plných s výplní v do 2,75 m</t>
  </si>
  <si>
    <t>61191182</t>
  </si>
  <si>
    <t>palubky obkladové smrk profil klasický 19x196mm jakost A/B</t>
  </si>
  <si>
    <t>60512125</t>
  </si>
  <si>
    <t>hranol stavební řezivo průřezu do 120cm2 do dl 6m</t>
  </si>
  <si>
    <t>SO 05 - VRN</t>
  </si>
  <si>
    <t>VRN - Vedlejší rozpočtové náklady</t>
  </si>
  <si>
    <t xml:space="preserve">    VRN5 - Finanční náklady</t>
  </si>
  <si>
    <t xml:space="preserve">    VRN7 - Provozní vlivy</t>
  </si>
  <si>
    <t>Vedlejší rozpočtové náklady</t>
  </si>
  <si>
    <t>012103001</t>
  </si>
  <si>
    <t>Geodetické práce před výstavbou - vytyčení stavby</t>
  </si>
  <si>
    <t>Kč</t>
  </si>
  <si>
    <t>012103002</t>
  </si>
  <si>
    <t>Vytyčení inženýrských sítí</t>
  </si>
  <si>
    <t>012303001</t>
  </si>
  <si>
    <t>Geodetické práce po výstavbě - zaměření skutečného stavu</t>
  </si>
  <si>
    <t>013254000</t>
  </si>
  <si>
    <t>Dokumentace skutečného provedení stavby</t>
  </si>
  <si>
    <t>030001001</t>
  </si>
  <si>
    <t>Zařízení staveniště - DIO</t>
  </si>
  <si>
    <t>030001000</t>
  </si>
  <si>
    <t>Zařízení staveniště</t>
  </si>
  <si>
    <t>041403001</t>
  </si>
  <si>
    <t>Zajištění stavby z hlediska BOZP</t>
  </si>
  <si>
    <t>VRN5</t>
  </si>
  <si>
    <t>Finanční náklady</t>
  </si>
  <si>
    <t>053002000</t>
  </si>
  <si>
    <t>Poplatky - pronájem pozemku</t>
  </si>
  <si>
    <t>VRN7</t>
  </si>
  <si>
    <t>Provozní vlivy</t>
  </si>
  <si>
    <t>071002000</t>
  </si>
  <si>
    <t>Provoz investora, třetích osob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</si>
</sst>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232000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2021_012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Hostinné ON - oprava_1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Hostinné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fasady obj...'!J30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01 - Oprava fasady obj...'!P129</f>
        <v>0</v>
      </c>
      <c r="AV95" s="125">
        <f>'SO 01 - Oprava fasady obj...'!J33</f>
        <v>0</v>
      </c>
      <c r="AW95" s="125">
        <f>'SO 01 - Oprava fasady obj...'!J34</f>
        <v>0</v>
      </c>
      <c r="AX95" s="125">
        <f>'SO 01 - Oprava fasady obj...'!J35</f>
        <v>0</v>
      </c>
      <c r="AY95" s="125">
        <f>'SO 01 - Oprava fasady obj...'!J36</f>
        <v>0</v>
      </c>
      <c r="AZ95" s="125">
        <f>'SO 01 - Oprava fasady obj...'!F33</f>
        <v>0</v>
      </c>
      <c r="BA95" s="125">
        <f>'SO 01 - Oprava fasady obj...'!F34</f>
        <v>0</v>
      </c>
      <c r="BB95" s="125">
        <f>'SO 01 - Oprava fasady obj...'!F35</f>
        <v>0</v>
      </c>
      <c r="BC95" s="125">
        <f>'SO 01 - Oprava fasady obj...'!F36</f>
        <v>0</v>
      </c>
      <c r="BD95" s="127">
        <f>'SO 01 - Oprava fasady obj...'!F37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Oprava zpevnenych...'!J30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'SO 02 - Oprava zpevnenych...'!P126</f>
        <v>0</v>
      </c>
      <c r="AV96" s="125">
        <f>'SO 02 - Oprava zpevnenych...'!J33</f>
        <v>0</v>
      </c>
      <c r="AW96" s="125">
        <f>'SO 02 - Oprava zpevnenych...'!J34</f>
        <v>0</v>
      </c>
      <c r="AX96" s="125">
        <f>'SO 02 - Oprava zpevnenych...'!J35</f>
        <v>0</v>
      </c>
      <c r="AY96" s="125">
        <f>'SO 02 - Oprava zpevnenych...'!J36</f>
        <v>0</v>
      </c>
      <c r="AZ96" s="125">
        <f>'SO 02 - Oprava zpevnenych...'!F33</f>
        <v>0</v>
      </c>
      <c r="BA96" s="125">
        <f>'SO 02 - Oprava zpevnenych...'!F34</f>
        <v>0</v>
      </c>
      <c r="BB96" s="125">
        <f>'SO 02 - Oprava zpevnenych...'!F35</f>
        <v>0</v>
      </c>
      <c r="BC96" s="125">
        <f>'SO 02 - Oprava zpevnenych...'!F36</f>
        <v>0</v>
      </c>
      <c r="BD96" s="127">
        <f>'SO 02 - Oprava zpevnenych...'!F37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03 - Oprava vnitřních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'SO 03 - Oprava vnitřních ...'!P126</f>
        <v>0</v>
      </c>
      <c r="AV97" s="125">
        <f>'SO 03 - Oprava vnitřních ...'!J33</f>
        <v>0</v>
      </c>
      <c r="AW97" s="125">
        <f>'SO 03 - Oprava vnitřních ...'!J34</f>
        <v>0</v>
      </c>
      <c r="AX97" s="125">
        <f>'SO 03 - Oprava vnitřních ...'!J35</f>
        <v>0</v>
      </c>
      <c r="AY97" s="125">
        <f>'SO 03 - Oprava vnitřních ...'!J36</f>
        <v>0</v>
      </c>
      <c r="AZ97" s="125">
        <f>'SO 03 - Oprava vnitřních ...'!F33</f>
        <v>0</v>
      </c>
      <c r="BA97" s="125">
        <f>'SO 03 - Oprava vnitřních ...'!F34</f>
        <v>0</v>
      </c>
      <c r="BB97" s="125">
        <f>'SO 03 - Oprava vnitřních ...'!F35</f>
        <v>0</v>
      </c>
      <c r="BC97" s="125">
        <f>'SO 03 - Oprava vnitřních ...'!F36</f>
        <v>0</v>
      </c>
      <c r="BD97" s="127">
        <f>'SO 03 - Oprava vnitřních 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16.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04 - Demolice dřevěnéh...'!J30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4">
        <v>0</v>
      </c>
      <c r="AT98" s="125">
        <f>ROUND(SUM(AV98:AW98),2)</f>
        <v>0</v>
      </c>
      <c r="AU98" s="126">
        <f>'SO 04 - Demolice dřevěnéh...'!P126</f>
        <v>0</v>
      </c>
      <c r="AV98" s="125">
        <f>'SO 04 - Demolice dřevěnéh...'!J33</f>
        <v>0</v>
      </c>
      <c r="AW98" s="125">
        <f>'SO 04 - Demolice dřevěnéh...'!J34</f>
        <v>0</v>
      </c>
      <c r="AX98" s="125">
        <f>'SO 04 - Demolice dřevěnéh...'!J35</f>
        <v>0</v>
      </c>
      <c r="AY98" s="125">
        <f>'SO 04 - Demolice dřevěnéh...'!J36</f>
        <v>0</v>
      </c>
      <c r="AZ98" s="125">
        <f>'SO 04 - Demolice dřevěnéh...'!F33</f>
        <v>0</v>
      </c>
      <c r="BA98" s="125">
        <f>'SO 04 - Demolice dřevěnéh...'!F34</f>
        <v>0</v>
      </c>
      <c r="BB98" s="125">
        <f>'SO 04 - Demolice dřevěnéh...'!F35</f>
        <v>0</v>
      </c>
      <c r="BC98" s="125">
        <f>'SO 04 - Demolice dřevěnéh...'!F36</f>
        <v>0</v>
      </c>
      <c r="BD98" s="127">
        <f>'SO 04 - Demolice dřevěnéh...'!F37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7" customFormat="1" ht="16.5" customHeight="1">
      <c r="A99" s="116" t="s">
        <v>78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 05 - VRN'!J30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81</v>
      </c>
      <c r="AR99" s="123"/>
      <c r="AS99" s="129">
        <v>0</v>
      </c>
      <c r="AT99" s="130">
        <f>ROUND(SUM(AV99:AW99),2)</f>
        <v>0</v>
      </c>
      <c r="AU99" s="131">
        <f>'SO 05 - VRN'!P119</f>
        <v>0</v>
      </c>
      <c r="AV99" s="130">
        <f>'SO 05 - VRN'!J33</f>
        <v>0</v>
      </c>
      <c r="AW99" s="130">
        <f>'SO 05 - VRN'!J34</f>
        <v>0</v>
      </c>
      <c r="AX99" s="130">
        <f>'SO 05 - VRN'!J35</f>
        <v>0</v>
      </c>
      <c r="AY99" s="130">
        <f>'SO 05 - VRN'!J36</f>
        <v>0</v>
      </c>
      <c r="AZ99" s="130">
        <f>'SO 05 - VRN'!F33</f>
        <v>0</v>
      </c>
      <c r="BA99" s="130">
        <f>'SO 05 - VRN'!F34</f>
        <v>0</v>
      </c>
      <c r="BB99" s="130">
        <f>'SO 05 - VRN'!F35</f>
        <v>0</v>
      </c>
      <c r="BC99" s="130">
        <f>'SO 05 - VRN'!F36</f>
        <v>0</v>
      </c>
      <c r="BD99" s="132">
        <f>'SO 05 - VRN'!F37</f>
        <v>0</v>
      </c>
      <c r="BE99" s="7"/>
      <c r="BT99" s="128" t="s">
        <v>82</v>
      </c>
      <c r="BV99" s="128" t="s">
        <v>76</v>
      </c>
      <c r="BW99" s="128" t="s">
        <v>96</v>
      </c>
      <c r="BX99" s="128" t="s">
        <v>5</v>
      </c>
      <c r="CL99" s="128" t="s">
        <v>1</v>
      </c>
      <c r="CM99" s="128" t="s">
        <v>84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i1Vm4MacvEuSxl0IxOz+y4PDT8M8jKi4PD8Wn33MIeGVNn/TJddvOlZBGellaAWOiBaUvoeK5GuWp84Iwzw/sg==" hashValue="TA1DTvj+c3oPgirvHmi4rNwYwVRoBFji6ss9J86PhlUxOQAm539kV1ybPaV9lXCzyyIi3jX/AC71/s0ZrTxmo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fasady obj...'!C2" display="/"/>
    <hyperlink ref="A96" location="'SO 02 - Oprava zpevnenych...'!C2" display="/"/>
    <hyperlink ref="A97" location="'SO 03 - Oprava vnitřních ...'!C2" display="/"/>
    <hyperlink ref="A98" location="'SO 04 - Demolice dřevěnéh...'!C2" display="/"/>
    <hyperlink ref="A99" location="'SO 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Hostinné ON - oprava_1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20. 9. 2021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ROUND((SUM(BE129:BE285)),  2)</f>
        <v>0</v>
      </c>
      <c r="G33" s="35"/>
      <c r="H33" s="35"/>
      <c r="I33" s="152">
        <v>0.20999999999999999</v>
      </c>
      <c r="J33" s="151">
        <f>ROUND(((SUM(BE129:BE285))*I33),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ROUND((SUM(BF129:BF285)),  2)</f>
        <v>0</v>
      </c>
      <c r="G34" s="35"/>
      <c r="H34" s="35"/>
      <c r="I34" s="152">
        <v>0.14999999999999999</v>
      </c>
      <c r="J34" s="151">
        <f>ROUND(((SUM(BF129:BF285))*I34),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ROUND((SUM(BG129:BG285)),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ROUND((SUM(BH129:BH285)),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ROUND((SUM(BI129:BI285)),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Hostinné ON - oprava_1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fasady obj...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20. 9. 2021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J130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J131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J136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108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J160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J181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J190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112</v>
      </c>
      <c r="E104" s="179"/>
      <c r="F104" s="179"/>
      <c r="G104" s="179"/>
      <c r="H104" s="179"/>
      <c r="I104" s="179"/>
      <c r="J104" s="180">
        <f>J193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J194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114</v>
      </c>
      <c r="E106" s="185"/>
      <c r="F106" s="185"/>
      <c r="G106" s="185"/>
      <c r="H106" s="185"/>
      <c r="I106" s="185"/>
      <c r="J106" s="186">
        <f>J232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115</v>
      </c>
      <c r="E107" s="185"/>
      <c r="F107" s="185"/>
      <c r="G107" s="185"/>
      <c r="H107" s="185"/>
      <c r="I107" s="185"/>
      <c r="J107" s="186">
        <f>J245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116</v>
      </c>
      <c r="E108" s="185"/>
      <c r="F108" s="185"/>
      <c r="G108" s="185"/>
      <c r="H108" s="185"/>
      <c r="I108" s="185"/>
      <c r="J108" s="186">
        <f>J252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6"/>
      <c r="C109" s="177"/>
      <c r="D109" s="178" t="s">
        <v>117</v>
      </c>
      <c r="E109" s="179"/>
      <c r="F109" s="179"/>
      <c r="G109" s="179"/>
      <c r="H109" s="179"/>
      <c r="I109" s="179"/>
      <c r="J109" s="180">
        <f>J283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71" t="str">
        <f>E7</f>
        <v>Hostinné ON - oprava_1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98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SO 01 - Oprava fasady obj...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 </v>
      </c>
      <c r="G123" s="37"/>
      <c r="H123" s="37"/>
      <c r="I123" s="29" t="s">
        <v>22</v>
      </c>
      <c r="J123" s="76" t="str">
        <f>IF(J12="","",J12)</f>
        <v>20. 9. 2021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 xml:space="preserve"> </v>
      </c>
      <c r="G125" s="37"/>
      <c r="H125" s="37"/>
      <c r="I125" s="29" t="s">
        <v>30</v>
      </c>
      <c r="J125" s="33" t="str">
        <f>E21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7"/>
      <c r="E126" s="37"/>
      <c r="F126" s="24" t="str">
        <f>IF(E18="","",E18)</f>
        <v>Vyplň údaj</v>
      </c>
      <c r="G126" s="37"/>
      <c r="H126" s="37"/>
      <c r="I126" s="29" t="s">
        <v>32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8"/>
      <c r="B128" s="189"/>
      <c r="C128" s="190" t="s">
        <v>119</v>
      </c>
      <c r="D128" s="191" t="s">
        <v>59</v>
      </c>
      <c r="E128" s="191" t="s">
        <v>55</v>
      </c>
      <c r="F128" s="191" t="s">
        <v>56</v>
      </c>
      <c r="G128" s="191" t="s">
        <v>120</v>
      </c>
      <c r="H128" s="191" t="s">
        <v>121</v>
      </c>
      <c r="I128" s="191" t="s">
        <v>122</v>
      </c>
      <c r="J128" s="191" t="s">
        <v>102</v>
      </c>
      <c r="K128" s="192" t="s">
        <v>123</v>
      </c>
      <c r="L128" s="193"/>
      <c r="M128" s="97" t="s">
        <v>1</v>
      </c>
      <c r="N128" s="98" t="s">
        <v>38</v>
      </c>
      <c r="O128" s="98" t="s">
        <v>124</v>
      </c>
      <c r="P128" s="98" t="s">
        <v>125</v>
      </c>
      <c r="Q128" s="98" t="s">
        <v>126</v>
      </c>
      <c r="R128" s="98" t="s">
        <v>127</v>
      </c>
      <c r="S128" s="98" t="s">
        <v>128</v>
      </c>
      <c r="T128" s="99" t="s">
        <v>129</v>
      </c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</row>
    <row r="129" s="2" customFormat="1" ht="22.8" customHeight="1">
      <c r="A129" s="35"/>
      <c r="B129" s="36"/>
      <c r="C129" s="104" t="s">
        <v>130</v>
      </c>
      <c r="D129" s="37"/>
      <c r="E129" s="37"/>
      <c r="F129" s="37"/>
      <c r="G129" s="37"/>
      <c r="H129" s="37"/>
      <c r="I129" s="37"/>
      <c r="J129" s="194">
        <f>BK129</f>
        <v>0</v>
      </c>
      <c r="K129" s="37"/>
      <c r="L129" s="41"/>
      <c r="M129" s="100"/>
      <c r="N129" s="195"/>
      <c r="O129" s="101"/>
      <c r="P129" s="196">
        <f>P130+P193+P283</f>
        <v>0</v>
      </c>
      <c r="Q129" s="101"/>
      <c r="R129" s="196">
        <f>R130+R193+R283</f>
        <v>0</v>
      </c>
      <c r="S129" s="101"/>
      <c r="T129" s="197">
        <f>T130+T193+T283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73</v>
      </c>
      <c r="AU129" s="14" t="s">
        <v>104</v>
      </c>
      <c r="BK129" s="198">
        <f>BK130+BK193+BK283</f>
        <v>0</v>
      </c>
    </row>
    <row r="130" s="12" customFormat="1" ht="25.92" customHeight="1">
      <c r="A130" s="12"/>
      <c r="B130" s="199"/>
      <c r="C130" s="200"/>
      <c r="D130" s="201" t="s">
        <v>73</v>
      </c>
      <c r="E130" s="202" t="s">
        <v>131</v>
      </c>
      <c r="F130" s="202" t="s">
        <v>132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P131+P136+P141+P160+P181+P190</f>
        <v>0</v>
      </c>
      <c r="Q130" s="207"/>
      <c r="R130" s="208">
        <f>R131+R136+R141+R160+R181+R190</f>
        <v>0</v>
      </c>
      <c r="S130" s="207"/>
      <c r="T130" s="209">
        <f>T131+T136+T141+T160+T181+T190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82</v>
      </c>
      <c r="AT130" s="211" t="s">
        <v>73</v>
      </c>
      <c r="AU130" s="211" t="s">
        <v>74</v>
      </c>
      <c r="AY130" s="210" t="s">
        <v>133</v>
      </c>
      <c r="BK130" s="212">
        <f>BK131+BK136+BK141+BK160+BK181+BK190</f>
        <v>0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134</v>
      </c>
      <c r="F131" s="213" t="s">
        <v>135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SUM(P132:P135)</f>
        <v>0</v>
      </c>
      <c r="Q131" s="207"/>
      <c r="R131" s="208">
        <f>SUM(R132:R135)</f>
        <v>0</v>
      </c>
      <c r="S131" s="207"/>
      <c r="T131" s="209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82</v>
      </c>
      <c r="AT131" s="211" t="s">
        <v>73</v>
      </c>
      <c r="AU131" s="211" t="s">
        <v>82</v>
      </c>
      <c r="AY131" s="210" t="s">
        <v>133</v>
      </c>
      <c r="BK131" s="212">
        <f>SUM(BK132:BK135)</f>
        <v>0</v>
      </c>
    </row>
    <row r="132" s="2" customFormat="1" ht="24.15" customHeight="1">
      <c r="A132" s="35"/>
      <c r="B132" s="36"/>
      <c r="C132" s="215" t="s">
        <v>82</v>
      </c>
      <c r="D132" s="215" t="s">
        <v>136</v>
      </c>
      <c r="E132" s="216" t="s">
        <v>137</v>
      </c>
      <c r="F132" s="217" t="s">
        <v>138</v>
      </c>
      <c r="G132" s="218" t="s">
        <v>139</v>
      </c>
      <c r="H132" s="219">
        <v>7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140</v>
      </c>
      <c r="AT132" s="226" t="s">
        <v>136</v>
      </c>
      <c r="AU132" s="226" t="s">
        <v>84</v>
      </c>
      <c r="AY132" s="14" t="s">
        <v>133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140</v>
      </c>
      <c r="BM132" s="226" t="s">
        <v>84</v>
      </c>
    </row>
    <row r="133" s="2" customFormat="1">
      <c r="A133" s="35"/>
      <c r="B133" s="36"/>
      <c r="C133" s="37"/>
      <c r="D133" s="228" t="s">
        <v>141</v>
      </c>
      <c r="E133" s="37"/>
      <c r="F133" s="229" t="s">
        <v>138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141</v>
      </c>
      <c r="AU133" s="14" t="s">
        <v>84</v>
      </c>
    </row>
    <row r="134" s="2" customFormat="1" ht="24.15" customHeight="1">
      <c r="A134" s="35"/>
      <c r="B134" s="36"/>
      <c r="C134" s="215" t="s">
        <v>84</v>
      </c>
      <c r="D134" s="215" t="s">
        <v>136</v>
      </c>
      <c r="E134" s="216" t="s">
        <v>142</v>
      </c>
      <c r="F134" s="217" t="s">
        <v>143</v>
      </c>
      <c r="G134" s="218" t="s">
        <v>139</v>
      </c>
      <c r="H134" s="219">
        <v>150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140</v>
      </c>
      <c r="AT134" s="226" t="s">
        <v>136</v>
      </c>
      <c r="AU134" s="226" t="s">
        <v>84</v>
      </c>
      <c r="AY134" s="14" t="s">
        <v>133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140</v>
      </c>
      <c r="BM134" s="226" t="s">
        <v>140</v>
      </c>
    </row>
    <row r="135" s="2" customFormat="1">
      <c r="A135" s="35"/>
      <c r="B135" s="36"/>
      <c r="C135" s="37"/>
      <c r="D135" s="228" t="s">
        <v>141</v>
      </c>
      <c r="E135" s="37"/>
      <c r="F135" s="229" t="s">
        <v>143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141</v>
      </c>
      <c r="AU135" s="14" t="s">
        <v>84</v>
      </c>
    </row>
    <row r="136" s="12" customFormat="1" ht="22.8" customHeight="1">
      <c r="A136" s="12"/>
      <c r="B136" s="199"/>
      <c r="C136" s="200"/>
      <c r="D136" s="201" t="s">
        <v>73</v>
      </c>
      <c r="E136" s="213" t="s">
        <v>144</v>
      </c>
      <c r="F136" s="213" t="s">
        <v>145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SUM(P137:P140)</f>
        <v>0</v>
      </c>
      <c r="Q136" s="207"/>
      <c r="R136" s="208">
        <f>SUM(R137:R140)</f>
        <v>0</v>
      </c>
      <c r="S136" s="207"/>
      <c r="T136" s="20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82</v>
      </c>
      <c r="AT136" s="211" t="s">
        <v>73</v>
      </c>
      <c r="AU136" s="211" t="s">
        <v>82</v>
      </c>
      <c r="AY136" s="210" t="s">
        <v>133</v>
      </c>
      <c r="BK136" s="212">
        <f>SUM(BK137:BK140)</f>
        <v>0</v>
      </c>
    </row>
    <row r="137" s="2" customFormat="1" ht="37.8" customHeight="1">
      <c r="A137" s="35"/>
      <c r="B137" s="36"/>
      <c r="C137" s="215" t="s">
        <v>134</v>
      </c>
      <c r="D137" s="215" t="s">
        <v>136</v>
      </c>
      <c r="E137" s="216" t="s">
        <v>146</v>
      </c>
      <c r="F137" s="217" t="s">
        <v>147</v>
      </c>
      <c r="G137" s="218" t="s">
        <v>148</v>
      </c>
      <c r="H137" s="219">
        <v>677.60000000000002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140</v>
      </c>
      <c r="AT137" s="226" t="s">
        <v>136</v>
      </c>
      <c r="AU137" s="226" t="s">
        <v>84</v>
      </c>
      <c r="AY137" s="14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140</v>
      </c>
      <c r="BM137" s="226" t="s">
        <v>144</v>
      </c>
    </row>
    <row r="138" s="2" customFormat="1">
      <c r="A138" s="35"/>
      <c r="B138" s="36"/>
      <c r="C138" s="37"/>
      <c r="D138" s="228" t="s">
        <v>141</v>
      </c>
      <c r="E138" s="37"/>
      <c r="F138" s="229" t="s">
        <v>147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141</v>
      </c>
      <c r="AU138" s="14" t="s">
        <v>84</v>
      </c>
    </row>
    <row r="139" s="2" customFormat="1" ht="24.15" customHeight="1">
      <c r="A139" s="35"/>
      <c r="B139" s="36"/>
      <c r="C139" s="215" t="s">
        <v>140</v>
      </c>
      <c r="D139" s="215" t="s">
        <v>136</v>
      </c>
      <c r="E139" s="216" t="s">
        <v>149</v>
      </c>
      <c r="F139" s="217" t="s">
        <v>150</v>
      </c>
      <c r="G139" s="218" t="s">
        <v>148</v>
      </c>
      <c r="H139" s="219">
        <v>7.2000000000000002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136</v>
      </c>
      <c r="AU139" s="226" t="s">
        <v>84</v>
      </c>
      <c r="AY139" s="14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140</v>
      </c>
      <c r="BM139" s="226" t="s">
        <v>151</v>
      </c>
    </row>
    <row r="140" s="2" customFormat="1">
      <c r="A140" s="35"/>
      <c r="B140" s="36"/>
      <c r="C140" s="37"/>
      <c r="D140" s="228" t="s">
        <v>141</v>
      </c>
      <c r="E140" s="37"/>
      <c r="F140" s="229" t="s">
        <v>150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84</v>
      </c>
    </row>
    <row r="141" s="12" customFormat="1" ht="22.8" customHeight="1">
      <c r="A141" s="12"/>
      <c r="B141" s="199"/>
      <c r="C141" s="200"/>
      <c r="D141" s="201" t="s">
        <v>73</v>
      </c>
      <c r="E141" s="213" t="s">
        <v>152</v>
      </c>
      <c r="F141" s="213" t="s">
        <v>153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SUM(P142:P159)</f>
        <v>0</v>
      </c>
      <c r="Q141" s="207"/>
      <c r="R141" s="208">
        <f>SUM(R142:R159)</f>
        <v>0</v>
      </c>
      <c r="S141" s="207"/>
      <c r="T141" s="209">
        <f>SUM(T142:T159)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82</v>
      </c>
      <c r="AT141" s="211" t="s">
        <v>73</v>
      </c>
      <c r="AU141" s="211" t="s">
        <v>82</v>
      </c>
      <c r="AY141" s="210" t="s">
        <v>133</v>
      </c>
      <c r="BK141" s="212">
        <f>SUM(BK142:BK159)</f>
        <v>0</v>
      </c>
    </row>
    <row r="142" s="2" customFormat="1" ht="16.5" customHeight="1">
      <c r="A142" s="35"/>
      <c r="B142" s="36"/>
      <c r="C142" s="215" t="s">
        <v>154</v>
      </c>
      <c r="D142" s="215" t="s">
        <v>136</v>
      </c>
      <c r="E142" s="216" t="s">
        <v>155</v>
      </c>
      <c r="F142" s="217" t="s">
        <v>156</v>
      </c>
      <c r="G142" s="218" t="s">
        <v>139</v>
      </c>
      <c r="H142" s="219">
        <v>52</v>
      </c>
      <c r="I142" s="220"/>
      <c r="J142" s="221">
        <f>ROUND(I142*H142,2)</f>
        <v>0</v>
      </c>
      <c r="K142" s="217" t="s">
        <v>1</v>
      </c>
      <c r="L142" s="41"/>
      <c r="M142" s="222" t="s">
        <v>1</v>
      </c>
      <c r="N142" s="223" t="s">
        <v>39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140</v>
      </c>
      <c r="AT142" s="226" t="s">
        <v>136</v>
      </c>
      <c r="AU142" s="226" t="s">
        <v>84</v>
      </c>
      <c r="AY142" s="14" t="s">
        <v>133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82</v>
      </c>
      <c r="BK142" s="227">
        <f>ROUND(I142*H142,2)</f>
        <v>0</v>
      </c>
      <c r="BL142" s="14" t="s">
        <v>140</v>
      </c>
      <c r="BM142" s="226" t="s">
        <v>157</v>
      </c>
    </row>
    <row r="143" s="2" customFormat="1">
      <c r="A143" s="35"/>
      <c r="B143" s="36"/>
      <c r="C143" s="37"/>
      <c r="D143" s="228" t="s">
        <v>141</v>
      </c>
      <c r="E143" s="37"/>
      <c r="F143" s="229" t="s">
        <v>156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141</v>
      </c>
      <c r="AU143" s="14" t="s">
        <v>84</v>
      </c>
    </row>
    <row r="144" s="2" customFormat="1" ht="16.5" customHeight="1">
      <c r="A144" s="35"/>
      <c r="B144" s="36"/>
      <c r="C144" s="215" t="s">
        <v>144</v>
      </c>
      <c r="D144" s="215" t="s">
        <v>136</v>
      </c>
      <c r="E144" s="216" t="s">
        <v>158</v>
      </c>
      <c r="F144" s="217" t="s">
        <v>159</v>
      </c>
      <c r="G144" s="218" t="s">
        <v>160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140</v>
      </c>
      <c r="AT144" s="226" t="s">
        <v>136</v>
      </c>
      <c r="AU144" s="226" t="s">
        <v>84</v>
      </c>
      <c r="AY144" s="14" t="s">
        <v>133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140</v>
      </c>
      <c r="BM144" s="226" t="s">
        <v>161</v>
      </c>
    </row>
    <row r="145" s="2" customFormat="1">
      <c r="A145" s="35"/>
      <c r="B145" s="36"/>
      <c r="C145" s="37"/>
      <c r="D145" s="228" t="s">
        <v>141</v>
      </c>
      <c r="E145" s="37"/>
      <c r="F145" s="229" t="s">
        <v>159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141</v>
      </c>
      <c r="AU145" s="14" t="s">
        <v>84</v>
      </c>
    </row>
    <row r="146" s="2" customFormat="1" ht="24.15" customHeight="1">
      <c r="A146" s="35"/>
      <c r="B146" s="36"/>
      <c r="C146" s="215" t="s">
        <v>162</v>
      </c>
      <c r="D146" s="215" t="s">
        <v>136</v>
      </c>
      <c r="E146" s="216" t="s">
        <v>163</v>
      </c>
      <c r="F146" s="217" t="s">
        <v>164</v>
      </c>
      <c r="G146" s="218" t="s">
        <v>160</v>
      </c>
      <c r="H146" s="219">
        <v>1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39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140</v>
      </c>
      <c r="AT146" s="226" t="s">
        <v>136</v>
      </c>
      <c r="AU146" s="226" t="s">
        <v>84</v>
      </c>
      <c r="AY146" s="14" t="s">
        <v>133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82</v>
      </c>
      <c r="BK146" s="227">
        <f>ROUND(I146*H146,2)</f>
        <v>0</v>
      </c>
      <c r="BL146" s="14" t="s">
        <v>140</v>
      </c>
      <c r="BM146" s="226" t="s">
        <v>165</v>
      </c>
    </row>
    <row r="147" s="2" customFormat="1">
      <c r="A147" s="35"/>
      <c r="B147" s="36"/>
      <c r="C147" s="37"/>
      <c r="D147" s="228" t="s">
        <v>141</v>
      </c>
      <c r="E147" s="37"/>
      <c r="F147" s="229" t="s">
        <v>164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141</v>
      </c>
      <c r="AU147" s="14" t="s">
        <v>84</v>
      </c>
    </row>
    <row r="148" s="2" customFormat="1" ht="16.5" customHeight="1">
      <c r="A148" s="35"/>
      <c r="B148" s="36"/>
      <c r="C148" s="215" t="s">
        <v>151</v>
      </c>
      <c r="D148" s="215" t="s">
        <v>136</v>
      </c>
      <c r="E148" s="216" t="s">
        <v>166</v>
      </c>
      <c r="F148" s="217" t="s">
        <v>167</v>
      </c>
      <c r="G148" s="218" t="s">
        <v>168</v>
      </c>
      <c r="H148" s="219">
        <v>0.252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39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140</v>
      </c>
      <c r="AT148" s="226" t="s">
        <v>136</v>
      </c>
      <c r="AU148" s="226" t="s">
        <v>84</v>
      </c>
      <c r="AY148" s="14" t="s">
        <v>133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82</v>
      </c>
      <c r="BK148" s="227">
        <f>ROUND(I148*H148,2)</f>
        <v>0</v>
      </c>
      <c r="BL148" s="14" t="s">
        <v>140</v>
      </c>
      <c r="BM148" s="226" t="s">
        <v>169</v>
      </c>
    </row>
    <row r="149" s="2" customFormat="1">
      <c r="A149" s="35"/>
      <c r="B149" s="36"/>
      <c r="C149" s="37"/>
      <c r="D149" s="228" t="s">
        <v>141</v>
      </c>
      <c r="E149" s="37"/>
      <c r="F149" s="229" t="s">
        <v>167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141</v>
      </c>
      <c r="AU149" s="14" t="s">
        <v>84</v>
      </c>
    </row>
    <row r="150" s="2" customFormat="1" ht="24.15" customHeight="1">
      <c r="A150" s="35"/>
      <c r="B150" s="36"/>
      <c r="C150" s="215" t="s">
        <v>152</v>
      </c>
      <c r="D150" s="215" t="s">
        <v>136</v>
      </c>
      <c r="E150" s="216" t="s">
        <v>170</v>
      </c>
      <c r="F150" s="217" t="s">
        <v>171</v>
      </c>
      <c r="G150" s="218" t="s">
        <v>139</v>
      </c>
      <c r="H150" s="219">
        <v>52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140</v>
      </c>
      <c r="AT150" s="226" t="s">
        <v>136</v>
      </c>
      <c r="AU150" s="226" t="s">
        <v>84</v>
      </c>
      <c r="AY150" s="14" t="s">
        <v>133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140</v>
      </c>
      <c r="BM150" s="226" t="s">
        <v>172</v>
      </c>
    </row>
    <row r="151" s="2" customFormat="1">
      <c r="A151" s="35"/>
      <c r="B151" s="36"/>
      <c r="C151" s="37"/>
      <c r="D151" s="228" t="s">
        <v>141</v>
      </c>
      <c r="E151" s="37"/>
      <c r="F151" s="229" t="s">
        <v>171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141</v>
      </c>
      <c r="AU151" s="14" t="s">
        <v>84</v>
      </c>
    </row>
    <row r="152" s="2" customFormat="1" ht="24.15" customHeight="1">
      <c r="A152" s="35"/>
      <c r="B152" s="36"/>
      <c r="C152" s="215" t="s">
        <v>157</v>
      </c>
      <c r="D152" s="215" t="s">
        <v>136</v>
      </c>
      <c r="E152" s="216" t="s">
        <v>173</v>
      </c>
      <c r="F152" s="217" t="s">
        <v>174</v>
      </c>
      <c r="G152" s="218" t="s">
        <v>148</v>
      </c>
      <c r="H152" s="219">
        <v>651.20000000000005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140</v>
      </c>
      <c r="AT152" s="226" t="s">
        <v>136</v>
      </c>
      <c r="AU152" s="226" t="s">
        <v>84</v>
      </c>
      <c r="AY152" s="14" t="s">
        <v>133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140</v>
      </c>
      <c r="BM152" s="226" t="s">
        <v>175</v>
      </c>
    </row>
    <row r="153" s="2" customFormat="1">
      <c r="A153" s="35"/>
      <c r="B153" s="36"/>
      <c r="C153" s="37"/>
      <c r="D153" s="228" t="s">
        <v>141</v>
      </c>
      <c r="E153" s="37"/>
      <c r="F153" s="229" t="s">
        <v>174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141</v>
      </c>
      <c r="AU153" s="14" t="s">
        <v>84</v>
      </c>
    </row>
    <row r="154" s="2" customFormat="1" ht="24.15" customHeight="1">
      <c r="A154" s="35"/>
      <c r="B154" s="36"/>
      <c r="C154" s="215" t="s">
        <v>176</v>
      </c>
      <c r="D154" s="215" t="s">
        <v>136</v>
      </c>
      <c r="E154" s="216" t="s">
        <v>177</v>
      </c>
      <c r="F154" s="217" t="s">
        <v>178</v>
      </c>
      <c r="G154" s="218" t="s">
        <v>148</v>
      </c>
      <c r="H154" s="219">
        <v>651.20000000000005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39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140</v>
      </c>
      <c r="AT154" s="226" t="s">
        <v>136</v>
      </c>
      <c r="AU154" s="226" t="s">
        <v>84</v>
      </c>
      <c r="AY154" s="14" t="s">
        <v>133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140</v>
      </c>
      <c r="BM154" s="226" t="s">
        <v>179</v>
      </c>
    </row>
    <row r="155" s="2" customFormat="1">
      <c r="A155" s="35"/>
      <c r="B155" s="36"/>
      <c r="C155" s="37"/>
      <c r="D155" s="228" t="s">
        <v>141</v>
      </c>
      <c r="E155" s="37"/>
      <c r="F155" s="229" t="s">
        <v>178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141</v>
      </c>
      <c r="AU155" s="14" t="s">
        <v>84</v>
      </c>
    </row>
    <row r="156" s="2" customFormat="1" ht="21.75" customHeight="1">
      <c r="A156" s="35"/>
      <c r="B156" s="36"/>
      <c r="C156" s="215" t="s">
        <v>161</v>
      </c>
      <c r="D156" s="215" t="s">
        <v>136</v>
      </c>
      <c r="E156" s="216" t="s">
        <v>180</v>
      </c>
      <c r="F156" s="217" t="s">
        <v>181</v>
      </c>
      <c r="G156" s="218" t="s">
        <v>148</v>
      </c>
      <c r="H156" s="219">
        <v>651.20000000000005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39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140</v>
      </c>
      <c r="AT156" s="226" t="s">
        <v>136</v>
      </c>
      <c r="AU156" s="226" t="s">
        <v>84</v>
      </c>
      <c r="AY156" s="14" t="s">
        <v>133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82</v>
      </c>
      <c r="BK156" s="227">
        <f>ROUND(I156*H156,2)</f>
        <v>0</v>
      </c>
      <c r="BL156" s="14" t="s">
        <v>140</v>
      </c>
      <c r="BM156" s="226" t="s">
        <v>182</v>
      </c>
    </row>
    <row r="157" s="2" customFormat="1">
      <c r="A157" s="35"/>
      <c r="B157" s="36"/>
      <c r="C157" s="37"/>
      <c r="D157" s="228" t="s">
        <v>141</v>
      </c>
      <c r="E157" s="37"/>
      <c r="F157" s="229" t="s">
        <v>181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141</v>
      </c>
      <c r="AU157" s="14" t="s">
        <v>84</v>
      </c>
    </row>
    <row r="158" s="2" customFormat="1" ht="33" customHeight="1">
      <c r="A158" s="35"/>
      <c r="B158" s="36"/>
      <c r="C158" s="215" t="s">
        <v>183</v>
      </c>
      <c r="D158" s="215" t="s">
        <v>136</v>
      </c>
      <c r="E158" s="216" t="s">
        <v>184</v>
      </c>
      <c r="F158" s="217" t="s">
        <v>185</v>
      </c>
      <c r="G158" s="218" t="s">
        <v>148</v>
      </c>
      <c r="H158" s="219">
        <v>325.60000000000002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39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140</v>
      </c>
      <c r="AT158" s="226" t="s">
        <v>136</v>
      </c>
      <c r="AU158" s="226" t="s">
        <v>84</v>
      </c>
      <c r="AY158" s="14" t="s">
        <v>133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82</v>
      </c>
      <c r="BK158" s="227">
        <f>ROUND(I158*H158,2)</f>
        <v>0</v>
      </c>
      <c r="BL158" s="14" t="s">
        <v>140</v>
      </c>
      <c r="BM158" s="226" t="s">
        <v>186</v>
      </c>
    </row>
    <row r="159" s="2" customFormat="1">
      <c r="A159" s="35"/>
      <c r="B159" s="36"/>
      <c r="C159" s="37"/>
      <c r="D159" s="228" t="s">
        <v>141</v>
      </c>
      <c r="E159" s="37"/>
      <c r="F159" s="229" t="s">
        <v>185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141</v>
      </c>
      <c r="AU159" s="14" t="s">
        <v>84</v>
      </c>
    </row>
    <row r="160" s="12" customFormat="1" ht="22.8" customHeight="1">
      <c r="A160" s="12"/>
      <c r="B160" s="199"/>
      <c r="C160" s="200"/>
      <c r="D160" s="201" t="s">
        <v>73</v>
      </c>
      <c r="E160" s="213" t="s">
        <v>187</v>
      </c>
      <c r="F160" s="213" t="s">
        <v>188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SUM(P161:P180)</f>
        <v>0</v>
      </c>
      <c r="Q160" s="207"/>
      <c r="R160" s="208">
        <f>SUM(R161:R180)</f>
        <v>0</v>
      </c>
      <c r="S160" s="207"/>
      <c r="T160" s="209">
        <f>SUM(T161:T180)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82</v>
      </c>
      <c r="AT160" s="211" t="s">
        <v>73</v>
      </c>
      <c r="AU160" s="211" t="s">
        <v>82</v>
      </c>
      <c r="AY160" s="210" t="s">
        <v>133</v>
      </c>
      <c r="BK160" s="212">
        <f>SUM(BK161:BK180)</f>
        <v>0</v>
      </c>
    </row>
    <row r="161" s="2" customFormat="1" ht="33" customHeight="1">
      <c r="A161" s="35"/>
      <c r="B161" s="36"/>
      <c r="C161" s="215" t="s">
        <v>165</v>
      </c>
      <c r="D161" s="215" t="s">
        <v>136</v>
      </c>
      <c r="E161" s="216" t="s">
        <v>189</v>
      </c>
      <c r="F161" s="217" t="s">
        <v>190</v>
      </c>
      <c r="G161" s="218" t="s">
        <v>148</v>
      </c>
      <c r="H161" s="219">
        <v>677.60000000000002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39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140</v>
      </c>
      <c r="AT161" s="226" t="s">
        <v>136</v>
      </c>
      <c r="AU161" s="226" t="s">
        <v>84</v>
      </c>
      <c r="AY161" s="14" t="s">
        <v>133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82</v>
      </c>
      <c r="BK161" s="227">
        <f>ROUND(I161*H161,2)</f>
        <v>0</v>
      </c>
      <c r="BL161" s="14" t="s">
        <v>140</v>
      </c>
      <c r="BM161" s="226" t="s">
        <v>191</v>
      </c>
    </row>
    <row r="162" s="2" customFormat="1">
      <c r="A162" s="35"/>
      <c r="B162" s="36"/>
      <c r="C162" s="37"/>
      <c r="D162" s="228" t="s">
        <v>141</v>
      </c>
      <c r="E162" s="37"/>
      <c r="F162" s="229" t="s">
        <v>190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141</v>
      </c>
      <c r="AU162" s="14" t="s">
        <v>84</v>
      </c>
    </row>
    <row r="163" s="2" customFormat="1" ht="33" customHeight="1">
      <c r="A163" s="35"/>
      <c r="B163" s="36"/>
      <c r="C163" s="215" t="s">
        <v>8</v>
      </c>
      <c r="D163" s="215" t="s">
        <v>136</v>
      </c>
      <c r="E163" s="216" t="s">
        <v>192</v>
      </c>
      <c r="F163" s="217" t="s">
        <v>193</v>
      </c>
      <c r="G163" s="218" t="s">
        <v>148</v>
      </c>
      <c r="H163" s="219">
        <v>60984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140</v>
      </c>
      <c r="AT163" s="226" t="s">
        <v>136</v>
      </c>
      <c r="AU163" s="226" t="s">
        <v>84</v>
      </c>
      <c r="AY163" s="14" t="s">
        <v>133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140</v>
      </c>
      <c r="BM163" s="226" t="s">
        <v>194</v>
      </c>
    </row>
    <row r="164" s="2" customFormat="1">
      <c r="A164" s="35"/>
      <c r="B164" s="36"/>
      <c r="C164" s="37"/>
      <c r="D164" s="228" t="s">
        <v>141</v>
      </c>
      <c r="E164" s="37"/>
      <c r="F164" s="229" t="s">
        <v>193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141</v>
      </c>
      <c r="AU164" s="14" t="s">
        <v>84</v>
      </c>
    </row>
    <row r="165" s="2" customFormat="1" ht="33" customHeight="1">
      <c r="A165" s="35"/>
      <c r="B165" s="36"/>
      <c r="C165" s="215" t="s">
        <v>169</v>
      </c>
      <c r="D165" s="215" t="s">
        <v>136</v>
      </c>
      <c r="E165" s="216" t="s">
        <v>195</v>
      </c>
      <c r="F165" s="217" t="s">
        <v>196</v>
      </c>
      <c r="G165" s="218" t="s">
        <v>148</v>
      </c>
      <c r="H165" s="219">
        <v>677.60000000000002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140</v>
      </c>
      <c r="AT165" s="226" t="s">
        <v>136</v>
      </c>
      <c r="AU165" s="226" t="s">
        <v>84</v>
      </c>
      <c r="AY165" s="14" t="s">
        <v>133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140</v>
      </c>
      <c r="BM165" s="226" t="s">
        <v>197</v>
      </c>
    </row>
    <row r="166" s="2" customFormat="1">
      <c r="A166" s="35"/>
      <c r="B166" s="36"/>
      <c r="C166" s="37"/>
      <c r="D166" s="228" t="s">
        <v>141</v>
      </c>
      <c r="E166" s="37"/>
      <c r="F166" s="229" t="s">
        <v>196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141</v>
      </c>
      <c r="AU166" s="14" t="s">
        <v>84</v>
      </c>
    </row>
    <row r="167" s="2" customFormat="1" ht="16.5" customHeight="1">
      <c r="A167" s="35"/>
      <c r="B167" s="36"/>
      <c r="C167" s="215" t="s">
        <v>198</v>
      </c>
      <c r="D167" s="215" t="s">
        <v>136</v>
      </c>
      <c r="E167" s="216" t="s">
        <v>199</v>
      </c>
      <c r="F167" s="217" t="s">
        <v>200</v>
      </c>
      <c r="G167" s="218" t="s">
        <v>148</v>
      </c>
      <c r="H167" s="219">
        <v>677.60000000000002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140</v>
      </c>
      <c r="AT167" s="226" t="s">
        <v>136</v>
      </c>
      <c r="AU167" s="226" t="s">
        <v>84</v>
      </c>
      <c r="AY167" s="14" t="s">
        <v>133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140</v>
      </c>
      <c r="BM167" s="226" t="s">
        <v>201</v>
      </c>
    </row>
    <row r="168" s="2" customFormat="1">
      <c r="A168" s="35"/>
      <c r="B168" s="36"/>
      <c r="C168" s="37"/>
      <c r="D168" s="228" t="s">
        <v>141</v>
      </c>
      <c r="E168" s="37"/>
      <c r="F168" s="229" t="s">
        <v>200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141</v>
      </c>
      <c r="AU168" s="14" t="s">
        <v>84</v>
      </c>
    </row>
    <row r="169" s="2" customFormat="1" ht="21.75" customHeight="1">
      <c r="A169" s="35"/>
      <c r="B169" s="36"/>
      <c r="C169" s="215" t="s">
        <v>172</v>
      </c>
      <c r="D169" s="215" t="s">
        <v>136</v>
      </c>
      <c r="E169" s="216" t="s">
        <v>202</v>
      </c>
      <c r="F169" s="217" t="s">
        <v>203</v>
      </c>
      <c r="G169" s="218" t="s">
        <v>148</v>
      </c>
      <c r="H169" s="219">
        <v>60984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39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140</v>
      </c>
      <c r="AT169" s="226" t="s">
        <v>136</v>
      </c>
      <c r="AU169" s="226" t="s">
        <v>84</v>
      </c>
      <c r="AY169" s="14" t="s">
        <v>133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82</v>
      </c>
      <c r="BK169" s="227">
        <f>ROUND(I169*H169,2)</f>
        <v>0</v>
      </c>
      <c r="BL169" s="14" t="s">
        <v>140</v>
      </c>
      <c r="BM169" s="226" t="s">
        <v>204</v>
      </c>
    </row>
    <row r="170" s="2" customFormat="1">
      <c r="A170" s="35"/>
      <c r="B170" s="36"/>
      <c r="C170" s="37"/>
      <c r="D170" s="228" t="s">
        <v>141</v>
      </c>
      <c r="E170" s="37"/>
      <c r="F170" s="229" t="s">
        <v>203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141</v>
      </c>
      <c r="AU170" s="14" t="s">
        <v>84</v>
      </c>
    </row>
    <row r="171" s="2" customFormat="1" ht="21.75" customHeight="1">
      <c r="A171" s="35"/>
      <c r="B171" s="36"/>
      <c r="C171" s="215" t="s">
        <v>205</v>
      </c>
      <c r="D171" s="215" t="s">
        <v>136</v>
      </c>
      <c r="E171" s="216" t="s">
        <v>206</v>
      </c>
      <c r="F171" s="217" t="s">
        <v>207</v>
      </c>
      <c r="G171" s="218" t="s">
        <v>148</v>
      </c>
      <c r="H171" s="219">
        <v>677.60000000000002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140</v>
      </c>
      <c r="AT171" s="226" t="s">
        <v>136</v>
      </c>
      <c r="AU171" s="226" t="s">
        <v>84</v>
      </c>
      <c r="AY171" s="14" t="s">
        <v>133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140</v>
      </c>
      <c r="BM171" s="226" t="s">
        <v>208</v>
      </c>
    </row>
    <row r="172" s="2" customFormat="1">
      <c r="A172" s="35"/>
      <c r="B172" s="36"/>
      <c r="C172" s="37"/>
      <c r="D172" s="228" t="s">
        <v>141</v>
      </c>
      <c r="E172" s="37"/>
      <c r="F172" s="229" t="s">
        <v>207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141</v>
      </c>
      <c r="AU172" s="14" t="s">
        <v>84</v>
      </c>
    </row>
    <row r="173" s="2" customFormat="1" ht="33" customHeight="1">
      <c r="A173" s="35"/>
      <c r="B173" s="36"/>
      <c r="C173" s="215" t="s">
        <v>175</v>
      </c>
      <c r="D173" s="215" t="s">
        <v>136</v>
      </c>
      <c r="E173" s="216" t="s">
        <v>209</v>
      </c>
      <c r="F173" s="217" t="s">
        <v>210</v>
      </c>
      <c r="G173" s="218" t="s">
        <v>148</v>
      </c>
      <c r="H173" s="219">
        <v>112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140</v>
      </c>
      <c r="AT173" s="226" t="s">
        <v>136</v>
      </c>
      <c r="AU173" s="226" t="s">
        <v>84</v>
      </c>
      <c r="AY173" s="14" t="s">
        <v>133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140</v>
      </c>
      <c r="BM173" s="226" t="s">
        <v>211</v>
      </c>
    </row>
    <row r="174" s="2" customFormat="1">
      <c r="A174" s="35"/>
      <c r="B174" s="36"/>
      <c r="C174" s="37"/>
      <c r="D174" s="228" t="s">
        <v>141</v>
      </c>
      <c r="E174" s="37"/>
      <c r="F174" s="229" t="s">
        <v>210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141</v>
      </c>
      <c r="AU174" s="14" t="s">
        <v>84</v>
      </c>
    </row>
    <row r="175" s="2" customFormat="1" ht="21.75" customHeight="1">
      <c r="A175" s="35"/>
      <c r="B175" s="36"/>
      <c r="C175" s="215" t="s">
        <v>7</v>
      </c>
      <c r="D175" s="215" t="s">
        <v>136</v>
      </c>
      <c r="E175" s="216" t="s">
        <v>212</v>
      </c>
      <c r="F175" s="217" t="s">
        <v>213</v>
      </c>
      <c r="G175" s="218" t="s">
        <v>139</v>
      </c>
      <c r="H175" s="219">
        <v>2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39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140</v>
      </c>
      <c r="AT175" s="226" t="s">
        <v>136</v>
      </c>
      <c r="AU175" s="226" t="s">
        <v>84</v>
      </c>
      <c r="AY175" s="14" t="s">
        <v>133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82</v>
      </c>
      <c r="BK175" s="227">
        <f>ROUND(I175*H175,2)</f>
        <v>0</v>
      </c>
      <c r="BL175" s="14" t="s">
        <v>140</v>
      </c>
      <c r="BM175" s="226" t="s">
        <v>214</v>
      </c>
    </row>
    <row r="176" s="2" customFormat="1">
      <c r="A176" s="35"/>
      <c r="B176" s="36"/>
      <c r="C176" s="37"/>
      <c r="D176" s="228" t="s">
        <v>141</v>
      </c>
      <c r="E176" s="37"/>
      <c r="F176" s="229" t="s">
        <v>213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141</v>
      </c>
      <c r="AU176" s="14" t="s">
        <v>84</v>
      </c>
    </row>
    <row r="177" s="2" customFormat="1" ht="24.15" customHeight="1">
      <c r="A177" s="35"/>
      <c r="B177" s="36"/>
      <c r="C177" s="215" t="s">
        <v>179</v>
      </c>
      <c r="D177" s="215" t="s">
        <v>136</v>
      </c>
      <c r="E177" s="216" t="s">
        <v>215</v>
      </c>
      <c r="F177" s="217" t="s">
        <v>216</v>
      </c>
      <c r="G177" s="218" t="s">
        <v>139</v>
      </c>
      <c r="H177" s="219">
        <v>120</v>
      </c>
      <c r="I177" s="220"/>
      <c r="J177" s="221">
        <f>ROUND(I177*H177,2)</f>
        <v>0</v>
      </c>
      <c r="K177" s="217" t="s">
        <v>1</v>
      </c>
      <c r="L177" s="41"/>
      <c r="M177" s="222" t="s">
        <v>1</v>
      </c>
      <c r="N177" s="223" t="s">
        <v>39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140</v>
      </c>
      <c r="AT177" s="226" t="s">
        <v>136</v>
      </c>
      <c r="AU177" s="226" t="s">
        <v>84</v>
      </c>
      <c r="AY177" s="14" t="s">
        <v>133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140</v>
      </c>
      <c r="BM177" s="226" t="s">
        <v>217</v>
      </c>
    </row>
    <row r="178" s="2" customFormat="1">
      <c r="A178" s="35"/>
      <c r="B178" s="36"/>
      <c r="C178" s="37"/>
      <c r="D178" s="228" t="s">
        <v>141</v>
      </c>
      <c r="E178" s="37"/>
      <c r="F178" s="229" t="s">
        <v>216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141</v>
      </c>
      <c r="AU178" s="14" t="s">
        <v>84</v>
      </c>
    </row>
    <row r="179" s="2" customFormat="1" ht="21.75" customHeight="1">
      <c r="A179" s="35"/>
      <c r="B179" s="36"/>
      <c r="C179" s="215" t="s">
        <v>218</v>
      </c>
      <c r="D179" s="215" t="s">
        <v>136</v>
      </c>
      <c r="E179" s="216" t="s">
        <v>219</v>
      </c>
      <c r="F179" s="217" t="s">
        <v>220</v>
      </c>
      <c r="G179" s="218" t="s">
        <v>139</v>
      </c>
      <c r="H179" s="219">
        <v>2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140</v>
      </c>
      <c r="AT179" s="226" t="s">
        <v>136</v>
      </c>
      <c r="AU179" s="226" t="s">
        <v>84</v>
      </c>
      <c r="AY179" s="14" t="s">
        <v>133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140</v>
      </c>
      <c r="BM179" s="226" t="s">
        <v>221</v>
      </c>
    </row>
    <row r="180" s="2" customFormat="1">
      <c r="A180" s="35"/>
      <c r="B180" s="36"/>
      <c r="C180" s="37"/>
      <c r="D180" s="228" t="s">
        <v>141</v>
      </c>
      <c r="E180" s="37"/>
      <c r="F180" s="229" t="s">
        <v>220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141</v>
      </c>
      <c r="AU180" s="14" t="s">
        <v>84</v>
      </c>
    </row>
    <row r="181" s="12" customFormat="1" ht="22.8" customHeight="1">
      <c r="A181" s="12"/>
      <c r="B181" s="199"/>
      <c r="C181" s="200"/>
      <c r="D181" s="201" t="s">
        <v>73</v>
      </c>
      <c r="E181" s="213" t="s">
        <v>222</v>
      </c>
      <c r="F181" s="213" t="s">
        <v>223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SUM(P182:P189)</f>
        <v>0</v>
      </c>
      <c r="Q181" s="207"/>
      <c r="R181" s="208">
        <f>SUM(R182:R189)</f>
        <v>0</v>
      </c>
      <c r="S181" s="207"/>
      <c r="T181" s="209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82</v>
      </c>
      <c r="AT181" s="211" t="s">
        <v>73</v>
      </c>
      <c r="AU181" s="211" t="s">
        <v>82</v>
      </c>
      <c r="AY181" s="210" t="s">
        <v>133</v>
      </c>
      <c r="BK181" s="212">
        <f>SUM(BK182:BK189)</f>
        <v>0</v>
      </c>
    </row>
    <row r="182" s="2" customFormat="1" ht="33" customHeight="1">
      <c r="A182" s="35"/>
      <c r="B182" s="36"/>
      <c r="C182" s="215" t="s">
        <v>182</v>
      </c>
      <c r="D182" s="215" t="s">
        <v>136</v>
      </c>
      <c r="E182" s="216" t="s">
        <v>224</v>
      </c>
      <c r="F182" s="217" t="s">
        <v>225</v>
      </c>
      <c r="G182" s="218" t="s">
        <v>226</v>
      </c>
      <c r="H182" s="219">
        <v>2.4209999999999998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39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140</v>
      </c>
      <c r="AT182" s="226" t="s">
        <v>136</v>
      </c>
      <c r="AU182" s="226" t="s">
        <v>84</v>
      </c>
      <c r="AY182" s="14" t="s">
        <v>133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82</v>
      </c>
      <c r="BK182" s="227">
        <f>ROUND(I182*H182,2)</f>
        <v>0</v>
      </c>
      <c r="BL182" s="14" t="s">
        <v>140</v>
      </c>
      <c r="BM182" s="226" t="s">
        <v>227</v>
      </c>
    </row>
    <row r="183" s="2" customFormat="1">
      <c r="A183" s="35"/>
      <c r="B183" s="36"/>
      <c r="C183" s="37"/>
      <c r="D183" s="228" t="s">
        <v>141</v>
      </c>
      <c r="E183" s="37"/>
      <c r="F183" s="229" t="s">
        <v>225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141</v>
      </c>
      <c r="AU183" s="14" t="s">
        <v>84</v>
      </c>
    </row>
    <row r="184" s="2" customFormat="1" ht="24.15" customHeight="1">
      <c r="A184" s="35"/>
      <c r="B184" s="36"/>
      <c r="C184" s="215" t="s">
        <v>228</v>
      </c>
      <c r="D184" s="215" t="s">
        <v>136</v>
      </c>
      <c r="E184" s="216" t="s">
        <v>229</v>
      </c>
      <c r="F184" s="217" t="s">
        <v>230</v>
      </c>
      <c r="G184" s="218" t="s">
        <v>226</v>
      </c>
      <c r="H184" s="219">
        <v>2.4209999999999998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39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140</v>
      </c>
      <c r="AT184" s="226" t="s">
        <v>136</v>
      </c>
      <c r="AU184" s="226" t="s">
        <v>84</v>
      </c>
      <c r="AY184" s="14" t="s">
        <v>133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82</v>
      </c>
      <c r="BK184" s="227">
        <f>ROUND(I184*H184,2)</f>
        <v>0</v>
      </c>
      <c r="BL184" s="14" t="s">
        <v>140</v>
      </c>
      <c r="BM184" s="226" t="s">
        <v>231</v>
      </c>
    </row>
    <row r="185" s="2" customFormat="1">
      <c r="A185" s="35"/>
      <c r="B185" s="36"/>
      <c r="C185" s="37"/>
      <c r="D185" s="228" t="s">
        <v>141</v>
      </c>
      <c r="E185" s="37"/>
      <c r="F185" s="229" t="s">
        <v>230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141</v>
      </c>
      <c r="AU185" s="14" t="s">
        <v>84</v>
      </c>
    </row>
    <row r="186" s="2" customFormat="1" ht="24.15" customHeight="1">
      <c r="A186" s="35"/>
      <c r="B186" s="36"/>
      <c r="C186" s="215" t="s">
        <v>186</v>
      </c>
      <c r="D186" s="215" t="s">
        <v>136</v>
      </c>
      <c r="E186" s="216" t="s">
        <v>232</v>
      </c>
      <c r="F186" s="217" t="s">
        <v>233</v>
      </c>
      <c r="G186" s="218" t="s">
        <v>226</v>
      </c>
      <c r="H186" s="219">
        <v>48.420000000000002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39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140</v>
      </c>
      <c r="AT186" s="226" t="s">
        <v>136</v>
      </c>
      <c r="AU186" s="226" t="s">
        <v>84</v>
      </c>
      <c r="AY186" s="14" t="s">
        <v>133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82</v>
      </c>
      <c r="BK186" s="227">
        <f>ROUND(I186*H186,2)</f>
        <v>0</v>
      </c>
      <c r="BL186" s="14" t="s">
        <v>140</v>
      </c>
      <c r="BM186" s="226" t="s">
        <v>234</v>
      </c>
    </row>
    <row r="187" s="2" customFormat="1">
      <c r="A187" s="35"/>
      <c r="B187" s="36"/>
      <c r="C187" s="37"/>
      <c r="D187" s="228" t="s">
        <v>141</v>
      </c>
      <c r="E187" s="37"/>
      <c r="F187" s="229" t="s">
        <v>233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141</v>
      </c>
      <c r="AU187" s="14" t="s">
        <v>84</v>
      </c>
    </row>
    <row r="188" s="2" customFormat="1" ht="24.15" customHeight="1">
      <c r="A188" s="35"/>
      <c r="B188" s="36"/>
      <c r="C188" s="215" t="s">
        <v>235</v>
      </c>
      <c r="D188" s="215" t="s">
        <v>136</v>
      </c>
      <c r="E188" s="216" t="s">
        <v>236</v>
      </c>
      <c r="F188" s="217" t="s">
        <v>237</v>
      </c>
      <c r="G188" s="218" t="s">
        <v>226</v>
      </c>
      <c r="H188" s="219">
        <v>2.4209999999999998</v>
      </c>
      <c r="I188" s="220"/>
      <c r="J188" s="221">
        <f>ROUND(I188*H188,2)</f>
        <v>0</v>
      </c>
      <c r="K188" s="217" t="s">
        <v>1</v>
      </c>
      <c r="L188" s="41"/>
      <c r="M188" s="222" t="s">
        <v>1</v>
      </c>
      <c r="N188" s="223" t="s">
        <v>39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140</v>
      </c>
      <c r="AT188" s="226" t="s">
        <v>136</v>
      </c>
      <c r="AU188" s="226" t="s">
        <v>84</v>
      </c>
      <c r="AY188" s="14" t="s">
        <v>133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82</v>
      </c>
      <c r="BK188" s="227">
        <f>ROUND(I188*H188,2)</f>
        <v>0</v>
      </c>
      <c r="BL188" s="14" t="s">
        <v>140</v>
      </c>
      <c r="BM188" s="226" t="s">
        <v>238</v>
      </c>
    </row>
    <row r="189" s="2" customFormat="1">
      <c r="A189" s="35"/>
      <c r="B189" s="36"/>
      <c r="C189" s="37"/>
      <c r="D189" s="228" t="s">
        <v>141</v>
      </c>
      <c r="E189" s="37"/>
      <c r="F189" s="229" t="s">
        <v>237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141</v>
      </c>
      <c r="AU189" s="14" t="s">
        <v>84</v>
      </c>
    </row>
    <row r="190" s="12" customFormat="1" ht="22.8" customHeight="1">
      <c r="A190" s="12"/>
      <c r="B190" s="199"/>
      <c r="C190" s="200"/>
      <c r="D190" s="201" t="s">
        <v>73</v>
      </c>
      <c r="E190" s="213" t="s">
        <v>239</v>
      </c>
      <c r="F190" s="213" t="s">
        <v>240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SUM(P191:P192)</f>
        <v>0</v>
      </c>
      <c r="Q190" s="207"/>
      <c r="R190" s="208">
        <f>SUM(R191:R192)</f>
        <v>0</v>
      </c>
      <c r="S190" s="207"/>
      <c r="T190" s="20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82</v>
      </c>
      <c r="AT190" s="211" t="s">
        <v>73</v>
      </c>
      <c r="AU190" s="211" t="s">
        <v>82</v>
      </c>
      <c r="AY190" s="210" t="s">
        <v>133</v>
      </c>
      <c r="BK190" s="212">
        <f>SUM(BK191:BK192)</f>
        <v>0</v>
      </c>
    </row>
    <row r="191" s="2" customFormat="1" ht="16.5" customHeight="1">
      <c r="A191" s="35"/>
      <c r="B191" s="36"/>
      <c r="C191" s="215" t="s">
        <v>191</v>
      </c>
      <c r="D191" s="215" t="s">
        <v>136</v>
      </c>
      <c r="E191" s="216" t="s">
        <v>241</v>
      </c>
      <c r="F191" s="217" t="s">
        <v>242</v>
      </c>
      <c r="G191" s="218" t="s">
        <v>226</v>
      </c>
      <c r="H191" s="219">
        <v>15.446</v>
      </c>
      <c r="I191" s="220"/>
      <c r="J191" s="221">
        <f>ROUND(I191*H191,2)</f>
        <v>0</v>
      </c>
      <c r="K191" s="217" t="s">
        <v>1</v>
      </c>
      <c r="L191" s="41"/>
      <c r="M191" s="222" t="s">
        <v>1</v>
      </c>
      <c r="N191" s="223" t="s">
        <v>39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140</v>
      </c>
      <c r="AT191" s="226" t="s">
        <v>136</v>
      </c>
      <c r="AU191" s="226" t="s">
        <v>84</v>
      </c>
      <c r="AY191" s="14" t="s">
        <v>133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82</v>
      </c>
      <c r="BK191" s="227">
        <f>ROUND(I191*H191,2)</f>
        <v>0</v>
      </c>
      <c r="BL191" s="14" t="s">
        <v>140</v>
      </c>
      <c r="BM191" s="226" t="s">
        <v>243</v>
      </c>
    </row>
    <row r="192" s="2" customFormat="1">
      <c r="A192" s="35"/>
      <c r="B192" s="36"/>
      <c r="C192" s="37"/>
      <c r="D192" s="228" t="s">
        <v>141</v>
      </c>
      <c r="E192" s="37"/>
      <c r="F192" s="229" t="s">
        <v>242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141</v>
      </c>
      <c r="AU192" s="14" t="s">
        <v>84</v>
      </c>
    </row>
    <row r="193" s="12" customFormat="1" ht="25.92" customHeight="1">
      <c r="A193" s="12"/>
      <c r="B193" s="199"/>
      <c r="C193" s="200"/>
      <c r="D193" s="201" t="s">
        <v>73</v>
      </c>
      <c r="E193" s="202" t="s">
        <v>244</v>
      </c>
      <c r="F193" s="202" t="s">
        <v>245</v>
      </c>
      <c r="G193" s="200"/>
      <c r="H193" s="200"/>
      <c r="I193" s="203"/>
      <c r="J193" s="204">
        <f>BK193</f>
        <v>0</v>
      </c>
      <c r="K193" s="200"/>
      <c r="L193" s="205"/>
      <c r="M193" s="206"/>
      <c r="N193" s="207"/>
      <c r="O193" s="207"/>
      <c r="P193" s="208">
        <f>P194+P232+P245+P252</f>
        <v>0</v>
      </c>
      <c r="Q193" s="207"/>
      <c r="R193" s="208">
        <f>R194+R232+R245+R252</f>
        <v>0</v>
      </c>
      <c r="S193" s="207"/>
      <c r="T193" s="209">
        <f>T194+T232+T245+T252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84</v>
      </c>
      <c r="AT193" s="211" t="s">
        <v>73</v>
      </c>
      <c r="AU193" s="211" t="s">
        <v>74</v>
      </c>
      <c r="AY193" s="210" t="s">
        <v>133</v>
      </c>
      <c r="BK193" s="212">
        <f>BK194+BK232+BK245+BK252</f>
        <v>0</v>
      </c>
    </row>
    <row r="194" s="12" customFormat="1" ht="22.8" customHeight="1">
      <c r="A194" s="12"/>
      <c r="B194" s="199"/>
      <c r="C194" s="200"/>
      <c r="D194" s="201" t="s">
        <v>73</v>
      </c>
      <c r="E194" s="213" t="s">
        <v>246</v>
      </c>
      <c r="F194" s="213" t="s">
        <v>247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SUM(P195:P231)</f>
        <v>0</v>
      </c>
      <c r="Q194" s="207"/>
      <c r="R194" s="208">
        <f>SUM(R195:R231)</f>
        <v>0</v>
      </c>
      <c r="S194" s="207"/>
      <c r="T194" s="209">
        <f>SUM(T195:T231)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84</v>
      </c>
      <c r="AT194" s="211" t="s">
        <v>73</v>
      </c>
      <c r="AU194" s="211" t="s">
        <v>82</v>
      </c>
      <c r="AY194" s="210" t="s">
        <v>133</v>
      </c>
      <c r="BK194" s="212">
        <f>SUM(BK195:BK231)</f>
        <v>0</v>
      </c>
    </row>
    <row r="195" s="2" customFormat="1" ht="24.15" customHeight="1">
      <c r="A195" s="35"/>
      <c r="B195" s="36"/>
      <c r="C195" s="215" t="s">
        <v>248</v>
      </c>
      <c r="D195" s="215" t="s">
        <v>136</v>
      </c>
      <c r="E195" s="216" t="s">
        <v>249</v>
      </c>
      <c r="F195" s="217" t="s">
        <v>250</v>
      </c>
      <c r="G195" s="218" t="s">
        <v>251</v>
      </c>
      <c r="H195" s="219">
        <v>7</v>
      </c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39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169</v>
      </c>
      <c r="AT195" s="226" t="s">
        <v>136</v>
      </c>
      <c r="AU195" s="226" t="s">
        <v>84</v>
      </c>
      <c r="AY195" s="14" t="s">
        <v>133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82</v>
      </c>
      <c r="BK195" s="227">
        <f>ROUND(I195*H195,2)</f>
        <v>0</v>
      </c>
      <c r="BL195" s="14" t="s">
        <v>169</v>
      </c>
      <c r="BM195" s="226" t="s">
        <v>252</v>
      </c>
    </row>
    <row r="196" s="2" customFormat="1">
      <c r="A196" s="35"/>
      <c r="B196" s="36"/>
      <c r="C196" s="37"/>
      <c r="D196" s="228" t="s">
        <v>141</v>
      </c>
      <c r="E196" s="37"/>
      <c r="F196" s="229" t="s">
        <v>250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141</v>
      </c>
      <c r="AU196" s="14" t="s">
        <v>84</v>
      </c>
    </row>
    <row r="197" s="2" customFormat="1" ht="24.15" customHeight="1">
      <c r="A197" s="35"/>
      <c r="B197" s="36"/>
      <c r="C197" s="233" t="s">
        <v>194</v>
      </c>
      <c r="D197" s="233" t="s">
        <v>253</v>
      </c>
      <c r="E197" s="234" t="s">
        <v>254</v>
      </c>
      <c r="F197" s="235" t="s">
        <v>255</v>
      </c>
      <c r="G197" s="236" t="s">
        <v>251</v>
      </c>
      <c r="H197" s="237">
        <v>7</v>
      </c>
      <c r="I197" s="238"/>
      <c r="J197" s="239">
        <f>ROUND(I197*H197,2)</f>
        <v>0</v>
      </c>
      <c r="K197" s="235" t="s">
        <v>1</v>
      </c>
      <c r="L197" s="240"/>
      <c r="M197" s="241" t="s">
        <v>1</v>
      </c>
      <c r="N197" s="242" t="s">
        <v>39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197</v>
      </c>
      <c r="AT197" s="226" t="s">
        <v>253</v>
      </c>
      <c r="AU197" s="226" t="s">
        <v>84</v>
      </c>
      <c r="AY197" s="14" t="s">
        <v>133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82</v>
      </c>
      <c r="BK197" s="227">
        <f>ROUND(I197*H197,2)</f>
        <v>0</v>
      </c>
      <c r="BL197" s="14" t="s">
        <v>169</v>
      </c>
      <c r="BM197" s="226" t="s">
        <v>256</v>
      </c>
    </row>
    <row r="198" s="2" customFormat="1">
      <c r="A198" s="35"/>
      <c r="B198" s="36"/>
      <c r="C198" s="37"/>
      <c r="D198" s="228" t="s">
        <v>141</v>
      </c>
      <c r="E198" s="37"/>
      <c r="F198" s="229" t="s">
        <v>255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141</v>
      </c>
      <c r="AU198" s="14" t="s">
        <v>84</v>
      </c>
    </row>
    <row r="199" s="2" customFormat="1" ht="16.5" customHeight="1">
      <c r="A199" s="35"/>
      <c r="B199" s="36"/>
      <c r="C199" s="215" t="s">
        <v>257</v>
      </c>
      <c r="D199" s="215" t="s">
        <v>136</v>
      </c>
      <c r="E199" s="216" t="s">
        <v>258</v>
      </c>
      <c r="F199" s="217" t="s">
        <v>259</v>
      </c>
      <c r="G199" s="218" t="s">
        <v>160</v>
      </c>
      <c r="H199" s="219">
        <v>2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39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169</v>
      </c>
      <c r="AT199" s="226" t="s">
        <v>136</v>
      </c>
      <c r="AU199" s="226" t="s">
        <v>84</v>
      </c>
      <c r="AY199" s="14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82</v>
      </c>
      <c r="BK199" s="227">
        <f>ROUND(I199*H199,2)</f>
        <v>0</v>
      </c>
      <c r="BL199" s="14" t="s">
        <v>169</v>
      </c>
      <c r="BM199" s="226" t="s">
        <v>260</v>
      </c>
    </row>
    <row r="200" s="2" customFormat="1">
      <c r="A200" s="35"/>
      <c r="B200" s="36"/>
      <c r="C200" s="37"/>
      <c r="D200" s="228" t="s">
        <v>141</v>
      </c>
      <c r="E200" s="37"/>
      <c r="F200" s="229" t="s">
        <v>259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141</v>
      </c>
      <c r="AU200" s="14" t="s">
        <v>84</v>
      </c>
    </row>
    <row r="201" s="2" customFormat="1" ht="24.15" customHeight="1">
      <c r="A201" s="35"/>
      <c r="B201" s="36"/>
      <c r="C201" s="215" t="s">
        <v>197</v>
      </c>
      <c r="D201" s="215" t="s">
        <v>136</v>
      </c>
      <c r="E201" s="216" t="s">
        <v>261</v>
      </c>
      <c r="F201" s="217" t="s">
        <v>262</v>
      </c>
      <c r="G201" s="218" t="s">
        <v>160</v>
      </c>
      <c r="H201" s="219">
        <v>1</v>
      </c>
      <c r="I201" s="220"/>
      <c r="J201" s="221">
        <f>ROUND(I201*H201,2)</f>
        <v>0</v>
      </c>
      <c r="K201" s="217" t="s">
        <v>1</v>
      </c>
      <c r="L201" s="41"/>
      <c r="M201" s="222" t="s">
        <v>1</v>
      </c>
      <c r="N201" s="223" t="s">
        <v>39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169</v>
      </c>
      <c r="AT201" s="226" t="s">
        <v>136</v>
      </c>
      <c r="AU201" s="226" t="s">
        <v>84</v>
      </c>
      <c r="AY201" s="14" t="s">
        <v>133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82</v>
      </c>
      <c r="BK201" s="227">
        <f>ROUND(I201*H201,2)</f>
        <v>0</v>
      </c>
      <c r="BL201" s="14" t="s">
        <v>169</v>
      </c>
      <c r="BM201" s="226" t="s">
        <v>263</v>
      </c>
    </row>
    <row r="202" s="2" customFormat="1">
      <c r="A202" s="35"/>
      <c r="B202" s="36"/>
      <c r="C202" s="37"/>
      <c r="D202" s="228" t="s">
        <v>141</v>
      </c>
      <c r="E202" s="37"/>
      <c r="F202" s="229" t="s">
        <v>262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141</v>
      </c>
      <c r="AU202" s="14" t="s">
        <v>84</v>
      </c>
    </row>
    <row r="203" s="2" customFormat="1" ht="21.75" customHeight="1">
      <c r="A203" s="35"/>
      <c r="B203" s="36"/>
      <c r="C203" s="215" t="s">
        <v>264</v>
      </c>
      <c r="D203" s="215" t="s">
        <v>136</v>
      </c>
      <c r="E203" s="216" t="s">
        <v>265</v>
      </c>
      <c r="F203" s="217" t="s">
        <v>266</v>
      </c>
      <c r="G203" s="218" t="s">
        <v>139</v>
      </c>
      <c r="H203" s="219">
        <v>86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39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169</v>
      </c>
      <c r="AT203" s="226" t="s">
        <v>136</v>
      </c>
      <c r="AU203" s="226" t="s">
        <v>84</v>
      </c>
      <c r="AY203" s="14" t="s">
        <v>133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82</v>
      </c>
      <c r="BK203" s="227">
        <f>ROUND(I203*H203,2)</f>
        <v>0</v>
      </c>
      <c r="BL203" s="14" t="s">
        <v>169</v>
      </c>
      <c r="BM203" s="226" t="s">
        <v>267</v>
      </c>
    </row>
    <row r="204" s="2" customFormat="1">
      <c r="A204" s="35"/>
      <c r="B204" s="36"/>
      <c r="C204" s="37"/>
      <c r="D204" s="228" t="s">
        <v>141</v>
      </c>
      <c r="E204" s="37"/>
      <c r="F204" s="229" t="s">
        <v>266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141</v>
      </c>
      <c r="AU204" s="14" t="s">
        <v>84</v>
      </c>
    </row>
    <row r="205" s="2" customFormat="1" ht="16.5" customHeight="1">
      <c r="A205" s="35"/>
      <c r="B205" s="36"/>
      <c r="C205" s="233" t="s">
        <v>201</v>
      </c>
      <c r="D205" s="233" t="s">
        <v>253</v>
      </c>
      <c r="E205" s="234" t="s">
        <v>268</v>
      </c>
      <c r="F205" s="235" t="s">
        <v>269</v>
      </c>
      <c r="G205" s="236" t="s">
        <v>139</v>
      </c>
      <c r="H205" s="237">
        <v>94.599999999999994</v>
      </c>
      <c r="I205" s="238"/>
      <c r="J205" s="239">
        <f>ROUND(I205*H205,2)</f>
        <v>0</v>
      </c>
      <c r="K205" s="235" t="s">
        <v>1</v>
      </c>
      <c r="L205" s="240"/>
      <c r="M205" s="241" t="s">
        <v>1</v>
      </c>
      <c r="N205" s="242" t="s">
        <v>39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197</v>
      </c>
      <c r="AT205" s="226" t="s">
        <v>253</v>
      </c>
      <c r="AU205" s="226" t="s">
        <v>84</v>
      </c>
      <c r="AY205" s="14" t="s">
        <v>133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82</v>
      </c>
      <c r="BK205" s="227">
        <f>ROUND(I205*H205,2)</f>
        <v>0</v>
      </c>
      <c r="BL205" s="14" t="s">
        <v>169</v>
      </c>
      <c r="BM205" s="226" t="s">
        <v>270</v>
      </c>
    </row>
    <row r="206" s="2" customFormat="1">
      <c r="A206" s="35"/>
      <c r="B206" s="36"/>
      <c r="C206" s="37"/>
      <c r="D206" s="228" t="s">
        <v>141</v>
      </c>
      <c r="E206" s="37"/>
      <c r="F206" s="229" t="s">
        <v>269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141</v>
      </c>
      <c r="AU206" s="14" t="s">
        <v>84</v>
      </c>
    </row>
    <row r="207" s="2" customFormat="1" ht="16.5" customHeight="1">
      <c r="A207" s="35"/>
      <c r="B207" s="36"/>
      <c r="C207" s="215" t="s">
        <v>271</v>
      </c>
      <c r="D207" s="215" t="s">
        <v>136</v>
      </c>
      <c r="E207" s="216" t="s">
        <v>272</v>
      </c>
      <c r="F207" s="217" t="s">
        <v>273</v>
      </c>
      <c r="G207" s="218" t="s">
        <v>251</v>
      </c>
      <c r="H207" s="219">
        <v>7</v>
      </c>
      <c r="I207" s="220"/>
      <c r="J207" s="221">
        <f>ROUND(I207*H207,2)</f>
        <v>0</v>
      </c>
      <c r="K207" s="217" t="s">
        <v>1</v>
      </c>
      <c r="L207" s="41"/>
      <c r="M207" s="222" t="s">
        <v>1</v>
      </c>
      <c r="N207" s="223" t="s">
        <v>39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169</v>
      </c>
      <c r="AT207" s="226" t="s">
        <v>136</v>
      </c>
      <c r="AU207" s="226" t="s">
        <v>84</v>
      </c>
      <c r="AY207" s="14" t="s">
        <v>133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82</v>
      </c>
      <c r="BK207" s="227">
        <f>ROUND(I207*H207,2)</f>
        <v>0</v>
      </c>
      <c r="BL207" s="14" t="s">
        <v>169</v>
      </c>
      <c r="BM207" s="226" t="s">
        <v>274</v>
      </c>
    </row>
    <row r="208" s="2" customFormat="1">
      <c r="A208" s="35"/>
      <c r="B208" s="36"/>
      <c r="C208" s="37"/>
      <c r="D208" s="228" t="s">
        <v>141</v>
      </c>
      <c r="E208" s="37"/>
      <c r="F208" s="229" t="s">
        <v>273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141</v>
      </c>
      <c r="AU208" s="14" t="s">
        <v>84</v>
      </c>
    </row>
    <row r="209" s="2" customFormat="1" ht="24.15" customHeight="1">
      <c r="A209" s="35"/>
      <c r="B209" s="36"/>
      <c r="C209" s="233" t="s">
        <v>204</v>
      </c>
      <c r="D209" s="233" t="s">
        <v>253</v>
      </c>
      <c r="E209" s="234" t="s">
        <v>275</v>
      </c>
      <c r="F209" s="235" t="s">
        <v>276</v>
      </c>
      <c r="G209" s="236" t="s">
        <v>251</v>
      </c>
      <c r="H209" s="237">
        <v>7</v>
      </c>
      <c r="I209" s="238"/>
      <c r="J209" s="239">
        <f>ROUND(I209*H209,2)</f>
        <v>0</v>
      </c>
      <c r="K209" s="235" t="s">
        <v>1</v>
      </c>
      <c r="L209" s="240"/>
      <c r="M209" s="241" t="s">
        <v>1</v>
      </c>
      <c r="N209" s="242" t="s">
        <v>39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197</v>
      </c>
      <c r="AT209" s="226" t="s">
        <v>253</v>
      </c>
      <c r="AU209" s="226" t="s">
        <v>84</v>
      </c>
      <c r="AY209" s="14" t="s">
        <v>133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82</v>
      </c>
      <c r="BK209" s="227">
        <f>ROUND(I209*H209,2)</f>
        <v>0</v>
      </c>
      <c r="BL209" s="14" t="s">
        <v>169</v>
      </c>
      <c r="BM209" s="226" t="s">
        <v>277</v>
      </c>
    </row>
    <row r="210" s="2" customFormat="1">
      <c r="A210" s="35"/>
      <c r="B210" s="36"/>
      <c r="C210" s="37"/>
      <c r="D210" s="228" t="s">
        <v>141</v>
      </c>
      <c r="E210" s="37"/>
      <c r="F210" s="229" t="s">
        <v>276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141</v>
      </c>
      <c r="AU210" s="14" t="s">
        <v>84</v>
      </c>
    </row>
    <row r="211" s="2" customFormat="1" ht="24.15" customHeight="1">
      <c r="A211" s="35"/>
      <c r="B211" s="36"/>
      <c r="C211" s="215" t="s">
        <v>278</v>
      </c>
      <c r="D211" s="215" t="s">
        <v>136</v>
      </c>
      <c r="E211" s="216" t="s">
        <v>279</v>
      </c>
      <c r="F211" s="217" t="s">
        <v>280</v>
      </c>
      <c r="G211" s="218" t="s">
        <v>139</v>
      </c>
      <c r="H211" s="219">
        <v>86</v>
      </c>
      <c r="I211" s="220"/>
      <c r="J211" s="221">
        <f>ROUND(I211*H211,2)</f>
        <v>0</v>
      </c>
      <c r="K211" s="217" t="s">
        <v>1</v>
      </c>
      <c r="L211" s="41"/>
      <c r="M211" s="222" t="s">
        <v>1</v>
      </c>
      <c r="N211" s="223" t="s">
        <v>39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169</v>
      </c>
      <c r="AT211" s="226" t="s">
        <v>136</v>
      </c>
      <c r="AU211" s="226" t="s">
        <v>84</v>
      </c>
      <c r="AY211" s="14" t="s">
        <v>133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82</v>
      </c>
      <c r="BK211" s="227">
        <f>ROUND(I211*H211,2)</f>
        <v>0</v>
      </c>
      <c r="BL211" s="14" t="s">
        <v>169</v>
      </c>
      <c r="BM211" s="226" t="s">
        <v>281</v>
      </c>
    </row>
    <row r="212" s="2" customFormat="1">
      <c r="A212" s="35"/>
      <c r="B212" s="36"/>
      <c r="C212" s="37"/>
      <c r="D212" s="228" t="s">
        <v>141</v>
      </c>
      <c r="E212" s="37"/>
      <c r="F212" s="229" t="s">
        <v>280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141</v>
      </c>
      <c r="AU212" s="14" t="s">
        <v>84</v>
      </c>
    </row>
    <row r="213" s="2" customFormat="1" ht="24.15" customHeight="1">
      <c r="A213" s="35"/>
      <c r="B213" s="36"/>
      <c r="C213" s="215" t="s">
        <v>208</v>
      </c>
      <c r="D213" s="215" t="s">
        <v>136</v>
      </c>
      <c r="E213" s="216" t="s">
        <v>282</v>
      </c>
      <c r="F213" s="217" t="s">
        <v>283</v>
      </c>
      <c r="G213" s="218" t="s">
        <v>139</v>
      </c>
      <c r="H213" s="219">
        <v>86</v>
      </c>
      <c r="I213" s="220"/>
      <c r="J213" s="221">
        <f>ROUND(I213*H213,2)</f>
        <v>0</v>
      </c>
      <c r="K213" s="217" t="s">
        <v>1</v>
      </c>
      <c r="L213" s="41"/>
      <c r="M213" s="222" t="s">
        <v>1</v>
      </c>
      <c r="N213" s="223" t="s">
        <v>39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169</v>
      </c>
      <c r="AT213" s="226" t="s">
        <v>136</v>
      </c>
      <c r="AU213" s="226" t="s">
        <v>84</v>
      </c>
      <c r="AY213" s="14" t="s">
        <v>133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82</v>
      </c>
      <c r="BK213" s="227">
        <f>ROUND(I213*H213,2)</f>
        <v>0</v>
      </c>
      <c r="BL213" s="14" t="s">
        <v>169</v>
      </c>
      <c r="BM213" s="226" t="s">
        <v>284</v>
      </c>
    </row>
    <row r="214" s="2" customFormat="1">
      <c r="A214" s="35"/>
      <c r="B214" s="36"/>
      <c r="C214" s="37"/>
      <c r="D214" s="228" t="s">
        <v>141</v>
      </c>
      <c r="E214" s="37"/>
      <c r="F214" s="229" t="s">
        <v>283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141</v>
      </c>
      <c r="AU214" s="14" t="s">
        <v>84</v>
      </c>
    </row>
    <row r="215" s="2" customFormat="1" ht="24.15" customHeight="1">
      <c r="A215" s="35"/>
      <c r="B215" s="36"/>
      <c r="C215" s="233" t="s">
        <v>285</v>
      </c>
      <c r="D215" s="233" t="s">
        <v>253</v>
      </c>
      <c r="E215" s="234" t="s">
        <v>286</v>
      </c>
      <c r="F215" s="235" t="s">
        <v>287</v>
      </c>
      <c r="G215" s="236" t="s">
        <v>139</v>
      </c>
      <c r="H215" s="237">
        <v>98.900000000000006</v>
      </c>
      <c r="I215" s="238"/>
      <c r="J215" s="239">
        <f>ROUND(I215*H215,2)</f>
        <v>0</v>
      </c>
      <c r="K215" s="235" t="s">
        <v>1</v>
      </c>
      <c r="L215" s="240"/>
      <c r="M215" s="241" t="s">
        <v>1</v>
      </c>
      <c r="N215" s="242" t="s">
        <v>39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197</v>
      </c>
      <c r="AT215" s="226" t="s">
        <v>253</v>
      </c>
      <c r="AU215" s="226" t="s">
        <v>84</v>
      </c>
      <c r="AY215" s="14" t="s">
        <v>133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82</v>
      </c>
      <c r="BK215" s="227">
        <f>ROUND(I215*H215,2)</f>
        <v>0</v>
      </c>
      <c r="BL215" s="14" t="s">
        <v>169</v>
      </c>
      <c r="BM215" s="226" t="s">
        <v>288</v>
      </c>
    </row>
    <row r="216" s="2" customFormat="1">
      <c r="A216" s="35"/>
      <c r="B216" s="36"/>
      <c r="C216" s="37"/>
      <c r="D216" s="228" t="s">
        <v>141</v>
      </c>
      <c r="E216" s="37"/>
      <c r="F216" s="229" t="s">
        <v>287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141</v>
      </c>
      <c r="AU216" s="14" t="s">
        <v>84</v>
      </c>
    </row>
    <row r="217" s="2" customFormat="1">
      <c r="A217" s="35"/>
      <c r="B217" s="36"/>
      <c r="C217" s="37"/>
      <c r="D217" s="228" t="s">
        <v>289</v>
      </c>
      <c r="E217" s="37"/>
      <c r="F217" s="243" t="s">
        <v>290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289</v>
      </c>
      <c r="AU217" s="14" t="s">
        <v>84</v>
      </c>
    </row>
    <row r="218" s="2" customFormat="1" ht="33" customHeight="1">
      <c r="A218" s="35"/>
      <c r="B218" s="36"/>
      <c r="C218" s="215" t="s">
        <v>211</v>
      </c>
      <c r="D218" s="215" t="s">
        <v>136</v>
      </c>
      <c r="E218" s="216" t="s">
        <v>291</v>
      </c>
      <c r="F218" s="217" t="s">
        <v>292</v>
      </c>
      <c r="G218" s="218" t="s">
        <v>251</v>
      </c>
      <c r="H218" s="219">
        <v>7</v>
      </c>
      <c r="I218" s="220"/>
      <c r="J218" s="221">
        <f>ROUND(I218*H218,2)</f>
        <v>0</v>
      </c>
      <c r="K218" s="217" t="s">
        <v>1</v>
      </c>
      <c r="L218" s="41"/>
      <c r="M218" s="222" t="s">
        <v>1</v>
      </c>
      <c r="N218" s="223" t="s">
        <v>39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169</v>
      </c>
      <c r="AT218" s="226" t="s">
        <v>136</v>
      </c>
      <c r="AU218" s="226" t="s">
        <v>84</v>
      </c>
      <c r="AY218" s="14" t="s">
        <v>133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82</v>
      </c>
      <c r="BK218" s="227">
        <f>ROUND(I218*H218,2)</f>
        <v>0</v>
      </c>
      <c r="BL218" s="14" t="s">
        <v>169</v>
      </c>
      <c r="BM218" s="226" t="s">
        <v>293</v>
      </c>
    </row>
    <row r="219" s="2" customFormat="1">
      <c r="A219" s="35"/>
      <c r="B219" s="36"/>
      <c r="C219" s="37"/>
      <c r="D219" s="228" t="s">
        <v>141</v>
      </c>
      <c r="E219" s="37"/>
      <c r="F219" s="229" t="s">
        <v>292</v>
      </c>
      <c r="G219" s="37"/>
      <c r="H219" s="37"/>
      <c r="I219" s="230"/>
      <c r="J219" s="37"/>
      <c r="K219" s="37"/>
      <c r="L219" s="41"/>
      <c r="M219" s="231"/>
      <c r="N219" s="232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141</v>
      </c>
      <c r="AU219" s="14" t="s">
        <v>84</v>
      </c>
    </row>
    <row r="220" s="2" customFormat="1" ht="21.75" customHeight="1">
      <c r="A220" s="35"/>
      <c r="B220" s="36"/>
      <c r="C220" s="215" t="s">
        <v>294</v>
      </c>
      <c r="D220" s="215" t="s">
        <v>136</v>
      </c>
      <c r="E220" s="216" t="s">
        <v>295</v>
      </c>
      <c r="F220" s="217" t="s">
        <v>296</v>
      </c>
      <c r="G220" s="218" t="s">
        <v>251</v>
      </c>
      <c r="H220" s="219">
        <v>4</v>
      </c>
      <c r="I220" s="220"/>
      <c r="J220" s="221">
        <f>ROUND(I220*H220,2)</f>
        <v>0</v>
      </c>
      <c r="K220" s="217" t="s">
        <v>1</v>
      </c>
      <c r="L220" s="41"/>
      <c r="M220" s="222" t="s">
        <v>1</v>
      </c>
      <c r="N220" s="223" t="s">
        <v>39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169</v>
      </c>
      <c r="AT220" s="226" t="s">
        <v>136</v>
      </c>
      <c r="AU220" s="226" t="s">
        <v>84</v>
      </c>
      <c r="AY220" s="14" t="s">
        <v>133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82</v>
      </c>
      <c r="BK220" s="227">
        <f>ROUND(I220*H220,2)</f>
        <v>0</v>
      </c>
      <c r="BL220" s="14" t="s">
        <v>169</v>
      </c>
      <c r="BM220" s="226" t="s">
        <v>297</v>
      </c>
    </row>
    <row r="221" s="2" customFormat="1">
      <c r="A221" s="35"/>
      <c r="B221" s="36"/>
      <c r="C221" s="37"/>
      <c r="D221" s="228" t="s">
        <v>141</v>
      </c>
      <c r="E221" s="37"/>
      <c r="F221" s="229" t="s">
        <v>296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141</v>
      </c>
      <c r="AU221" s="14" t="s">
        <v>84</v>
      </c>
    </row>
    <row r="222" s="2" customFormat="1" ht="24.15" customHeight="1">
      <c r="A222" s="35"/>
      <c r="B222" s="36"/>
      <c r="C222" s="233" t="s">
        <v>214</v>
      </c>
      <c r="D222" s="233" t="s">
        <v>253</v>
      </c>
      <c r="E222" s="234" t="s">
        <v>298</v>
      </c>
      <c r="F222" s="235" t="s">
        <v>299</v>
      </c>
      <c r="G222" s="236" t="s">
        <v>251</v>
      </c>
      <c r="H222" s="237">
        <v>4</v>
      </c>
      <c r="I222" s="238"/>
      <c r="J222" s="239">
        <f>ROUND(I222*H222,2)</f>
        <v>0</v>
      </c>
      <c r="K222" s="235" t="s">
        <v>1</v>
      </c>
      <c r="L222" s="240"/>
      <c r="M222" s="241" t="s">
        <v>1</v>
      </c>
      <c r="N222" s="242" t="s">
        <v>39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197</v>
      </c>
      <c r="AT222" s="226" t="s">
        <v>253</v>
      </c>
      <c r="AU222" s="226" t="s">
        <v>84</v>
      </c>
      <c r="AY222" s="14" t="s">
        <v>133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82</v>
      </c>
      <c r="BK222" s="227">
        <f>ROUND(I222*H222,2)</f>
        <v>0</v>
      </c>
      <c r="BL222" s="14" t="s">
        <v>169</v>
      </c>
      <c r="BM222" s="226" t="s">
        <v>300</v>
      </c>
    </row>
    <row r="223" s="2" customFormat="1">
      <c r="A223" s="35"/>
      <c r="B223" s="36"/>
      <c r="C223" s="37"/>
      <c r="D223" s="228" t="s">
        <v>141</v>
      </c>
      <c r="E223" s="37"/>
      <c r="F223" s="229" t="s">
        <v>299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141</v>
      </c>
      <c r="AU223" s="14" t="s">
        <v>84</v>
      </c>
    </row>
    <row r="224" s="2" customFormat="1" ht="24.15" customHeight="1">
      <c r="A224" s="35"/>
      <c r="B224" s="36"/>
      <c r="C224" s="215" t="s">
        <v>301</v>
      </c>
      <c r="D224" s="215" t="s">
        <v>136</v>
      </c>
      <c r="E224" s="216" t="s">
        <v>302</v>
      </c>
      <c r="F224" s="217" t="s">
        <v>303</v>
      </c>
      <c r="G224" s="218" t="s">
        <v>251</v>
      </c>
      <c r="H224" s="219">
        <v>4</v>
      </c>
      <c r="I224" s="220"/>
      <c r="J224" s="221">
        <f>ROUND(I224*H224,2)</f>
        <v>0</v>
      </c>
      <c r="K224" s="217" t="s">
        <v>1</v>
      </c>
      <c r="L224" s="41"/>
      <c r="M224" s="222" t="s">
        <v>1</v>
      </c>
      <c r="N224" s="223" t="s">
        <v>39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169</v>
      </c>
      <c r="AT224" s="226" t="s">
        <v>136</v>
      </c>
      <c r="AU224" s="226" t="s">
        <v>84</v>
      </c>
      <c r="AY224" s="14" t="s">
        <v>133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82</v>
      </c>
      <c r="BK224" s="227">
        <f>ROUND(I224*H224,2)</f>
        <v>0</v>
      </c>
      <c r="BL224" s="14" t="s">
        <v>169</v>
      </c>
      <c r="BM224" s="226" t="s">
        <v>304</v>
      </c>
    </row>
    <row r="225" s="2" customFormat="1">
      <c r="A225" s="35"/>
      <c r="B225" s="36"/>
      <c r="C225" s="37"/>
      <c r="D225" s="228" t="s">
        <v>141</v>
      </c>
      <c r="E225" s="37"/>
      <c r="F225" s="229" t="s">
        <v>303</v>
      </c>
      <c r="G225" s="37"/>
      <c r="H225" s="37"/>
      <c r="I225" s="230"/>
      <c r="J225" s="37"/>
      <c r="K225" s="37"/>
      <c r="L225" s="41"/>
      <c r="M225" s="231"/>
      <c r="N225" s="232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141</v>
      </c>
      <c r="AU225" s="14" t="s">
        <v>84</v>
      </c>
    </row>
    <row r="226" s="2" customFormat="1" ht="16.5" customHeight="1">
      <c r="A226" s="35"/>
      <c r="B226" s="36"/>
      <c r="C226" s="233" t="s">
        <v>217</v>
      </c>
      <c r="D226" s="233" t="s">
        <v>253</v>
      </c>
      <c r="E226" s="234" t="s">
        <v>305</v>
      </c>
      <c r="F226" s="235" t="s">
        <v>306</v>
      </c>
      <c r="G226" s="236" t="s">
        <v>251</v>
      </c>
      <c r="H226" s="237">
        <v>4</v>
      </c>
      <c r="I226" s="238"/>
      <c r="J226" s="239">
        <f>ROUND(I226*H226,2)</f>
        <v>0</v>
      </c>
      <c r="K226" s="235" t="s">
        <v>1</v>
      </c>
      <c r="L226" s="240"/>
      <c r="M226" s="241" t="s">
        <v>1</v>
      </c>
      <c r="N226" s="242" t="s">
        <v>39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197</v>
      </c>
      <c r="AT226" s="226" t="s">
        <v>253</v>
      </c>
      <c r="AU226" s="226" t="s">
        <v>84</v>
      </c>
      <c r="AY226" s="14" t="s">
        <v>133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82</v>
      </c>
      <c r="BK226" s="227">
        <f>ROUND(I226*H226,2)</f>
        <v>0</v>
      </c>
      <c r="BL226" s="14" t="s">
        <v>169</v>
      </c>
      <c r="BM226" s="226" t="s">
        <v>307</v>
      </c>
    </row>
    <row r="227" s="2" customFormat="1">
      <c r="A227" s="35"/>
      <c r="B227" s="36"/>
      <c r="C227" s="37"/>
      <c r="D227" s="228" t="s">
        <v>141</v>
      </c>
      <c r="E227" s="37"/>
      <c r="F227" s="229" t="s">
        <v>306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141</v>
      </c>
      <c r="AU227" s="14" t="s">
        <v>84</v>
      </c>
    </row>
    <row r="228" s="2" customFormat="1" ht="24.15" customHeight="1">
      <c r="A228" s="35"/>
      <c r="B228" s="36"/>
      <c r="C228" s="215" t="s">
        <v>308</v>
      </c>
      <c r="D228" s="215" t="s">
        <v>136</v>
      </c>
      <c r="E228" s="216" t="s">
        <v>309</v>
      </c>
      <c r="F228" s="217" t="s">
        <v>310</v>
      </c>
      <c r="G228" s="218" t="s">
        <v>251</v>
      </c>
      <c r="H228" s="219">
        <v>1</v>
      </c>
      <c r="I228" s="220"/>
      <c r="J228" s="221">
        <f>ROUND(I228*H228,2)</f>
        <v>0</v>
      </c>
      <c r="K228" s="217" t="s">
        <v>1</v>
      </c>
      <c r="L228" s="41"/>
      <c r="M228" s="222" t="s">
        <v>1</v>
      </c>
      <c r="N228" s="223" t="s">
        <v>39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169</v>
      </c>
      <c r="AT228" s="226" t="s">
        <v>136</v>
      </c>
      <c r="AU228" s="226" t="s">
        <v>84</v>
      </c>
      <c r="AY228" s="14" t="s">
        <v>133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82</v>
      </c>
      <c r="BK228" s="227">
        <f>ROUND(I228*H228,2)</f>
        <v>0</v>
      </c>
      <c r="BL228" s="14" t="s">
        <v>169</v>
      </c>
      <c r="BM228" s="226" t="s">
        <v>311</v>
      </c>
    </row>
    <row r="229" s="2" customFormat="1">
      <c r="A229" s="35"/>
      <c r="B229" s="36"/>
      <c r="C229" s="37"/>
      <c r="D229" s="228" t="s">
        <v>141</v>
      </c>
      <c r="E229" s="37"/>
      <c r="F229" s="229" t="s">
        <v>310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141</v>
      </c>
      <c r="AU229" s="14" t="s">
        <v>84</v>
      </c>
    </row>
    <row r="230" s="2" customFormat="1" ht="24.15" customHeight="1">
      <c r="A230" s="35"/>
      <c r="B230" s="36"/>
      <c r="C230" s="215" t="s">
        <v>221</v>
      </c>
      <c r="D230" s="215" t="s">
        <v>136</v>
      </c>
      <c r="E230" s="216" t="s">
        <v>312</v>
      </c>
      <c r="F230" s="217" t="s">
        <v>313</v>
      </c>
      <c r="G230" s="218" t="s">
        <v>314</v>
      </c>
      <c r="H230" s="244"/>
      <c r="I230" s="220"/>
      <c r="J230" s="221">
        <f>ROUND(I230*H230,2)</f>
        <v>0</v>
      </c>
      <c r="K230" s="217" t="s">
        <v>1</v>
      </c>
      <c r="L230" s="41"/>
      <c r="M230" s="222" t="s">
        <v>1</v>
      </c>
      <c r="N230" s="223" t="s">
        <v>39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169</v>
      </c>
      <c r="AT230" s="226" t="s">
        <v>136</v>
      </c>
      <c r="AU230" s="226" t="s">
        <v>84</v>
      </c>
      <c r="AY230" s="14" t="s">
        <v>133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82</v>
      </c>
      <c r="BK230" s="227">
        <f>ROUND(I230*H230,2)</f>
        <v>0</v>
      </c>
      <c r="BL230" s="14" t="s">
        <v>169</v>
      </c>
      <c r="BM230" s="226" t="s">
        <v>315</v>
      </c>
    </row>
    <row r="231" s="2" customFormat="1">
      <c r="A231" s="35"/>
      <c r="B231" s="36"/>
      <c r="C231" s="37"/>
      <c r="D231" s="228" t="s">
        <v>141</v>
      </c>
      <c r="E231" s="37"/>
      <c r="F231" s="229" t="s">
        <v>313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141</v>
      </c>
      <c r="AU231" s="14" t="s">
        <v>84</v>
      </c>
    </row>
    <row r="232" s="12" customFormat="1" ht="22.8" customHeight="1">
      <c r="A232" s="12"/>
      <c r="B232" s="199"/>
      <c r="C232" s="200"/>
      <c r="D232" s="201" t="s">
        <v>73</v>
      </c>
      <c r="E232" s="213" t="s">
        <v>316</v>
      </c>
      <c r="F232" s="213" t="s">
        <v>317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SUM(P233:P244)</f>
        <v>0</v>
      </c>
      <c r="Q232" s="207"/>
      <c r="R232" s="208">
        <f>SUM(R233:R244)</f>
        <v>0</v>
      </c>
      <c r="S232" s="207"/>
      <c r="T232" s="209">
        <f>SUM(T233:T244)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84</v>
      </c>
      <c r="AT232" s="211" t="s">
        <v>73</v>
      </c>
      <c r="AU232" s="211" t="s">
        <v>82</v>
      </c>
      <c r="AY232" s="210" t="s">
        <v>133</v>
      </c>
      <c r="BK232" s="212">
        <f>SUM(BK233:BK244)</f>
        <v>0</v>
      </c>
    </row>
    <row r="233" s="2" customFormat="1" ht="16.5" customHeight="1">
      <c r="A233" s="35"/>
      <c r="B233" s="36"/>
      <c r="C233" s="215" t="s">
        <v>318</v>
      </c>
      <c r="D233" s="215" t="s">
        <v>136</v>
      </c>
      <c r="E233" s="216" t="s">
        <v>319</v>
      </c>
      <c r="F233" s="217" t="s">
        <v>320</v>
      </c>
      <c r="G233" s="218" t="s">
        <v>139</v>
      </c>
      <c r="H233" s="219">
        <v>36</v>
      </c>
      <c r="I233" s="220"/>
      <c r="J233" s="221">
        <f>ROUND(I233*H233,2)</f>
        <v>0</v>
      </c>
      <c r="K233" s="217" t="s">
        <v>1</v>
      </c>
      <c r="L233" s="41"/>
      <c r="M233" s="222" t="s">
        <v>1</v>
      </c>
      <c r="N233" s="223" t="s">
        <v>39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169</v>
      </c>
      <c r="AT233" s="226" t="s">
        <v>136</v>
      </c>
      <c r="AU233" s="226" t="s">
        <v>84</v>
      </c>
      <c r="AY233" s="14" t="s">
        <v>133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82</v>
      </c>
      <c r="BK233" s="227">
        <f>ROUND(I233*H233,2)</f>
        <v>0</v>
      </c>
      <c r="BL233" s="14" t="s">
        <v>169</v>
      </c>
      <c r="BM233" s="226" t="s">
        <v>187</v>
      </c>
    </row>
    <row r="234" s="2" customFormat="1">
      <c r="A234" s="35"/>
      <c r="B234" s="36"/>
      <c r="C234" s="37"/>
      <c r="D234" s="228" t="s">
        <v>141</v>
      </c>
      <c r="E234" s="37"/>
      <c r="F234" s="229" t="s">
        <v>320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141</v>
      </c>
      <c r="AU234" s="14" t="s">
        <v>84</v>
      </c>
    </row>
    <row r="235" s="2" customFormat="1" ht="21.75" customHeight="1">
      <c r="A235" s="35"/>
      <c r="B235" s="36"/>
      <c r="C235" s="215" t="s">
        <v>227</v>
      </c>
      <c r="D235" s="215" t="s">
        <v>136</v>
      </c>
      <c r="E235" s="216" t="s">
        <v>321</v>
      </c>
      <c r="F235" s="217" t="s">
        <v>322</v>
      </c>
      <c r="G235" s="218" t="s">
        <v>139</v>
      </c>
      <c r="H235" s="219">
        <v>75</v>
      </c>
      <c r="I235" s="220"/>
      <c r="J235" s="221">
        <f>ROUND(I235*H235,2)</f>
        <v>0</v>
      </c>
      <c r="K235" s="217" t="s">
        <v>1</v>
      </c>
      <c r="L235" s="41"/>
      <c r="M235" s="222" t="s">
        <v>1</v>
      </c>
      <c r="N235" s="223" t="s">
        <v>39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169</v>
      </c>
      <c r="AT235" s="226" t="s">
        <v>136</v>
      </c>
      <c r="AU235" s="226" t="s">
        <v>84</v>
      </c>
      <c r="AY235" s="14" t="s">
        <v>133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82</v>
      </c>
      <c r="BK235" s="227">
        <f>ROUND(I235*H235,2)</f>
        <v>0</v>
      </c>
      <c r="BL235" s="14" t="s">
        <v>169</v>
      </c>
      <c r="BM235" s="226" t="s">
        <v>323</v>
      </c>
    </row>
    <row r="236" s="2" customFormat="1">
      <c r="A236" s="35"/>
      <c r="B236" s="36"/>
      <c r="C236" s="37"/>
      <c r="D236" s="228" t="s">
        <v>141</v>
      </c>
      <c r="E236" s="37"/>
      <c r="F236" s="229" t="s">
        <v>322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141</v>
      </c>
      <c r="AU236" s="14" t="s">
        <v>84</v>
      </c>
    </row>
    <row r="237" s="2" customFormat="1" ht="24.15" customHeight="1">
      <c r="A237" s="35"/>
      <c r="B237" s="36"/>
      <c r="C237" s="215" t="s">
        <v>324</v>
      </c>
      <c r="D237" s="215" t="s">
        <v>136</v>
      </c>
      <c r="E237" s="216" t="s">
        <v>325</v>
      </c>
      <c r="F237" s="217" t="s">
        <v>326</v>
      </c>
      <c r="G237" s="218" t="s">
        <v>139</v>
      </c>
      <c r="H237" s="219">
        <v>36</v>
      </c>
      <c r="I237" s="220"/>
      <c r="J237" s="221">
        <f>ROUND(I237*H237,2)</f>
        <v>0</v>
      </c>
      <c r="K237" s="217" t="s">
        <v>1</v>
      </c>
      <c r="L237" s="41"/>
      <c r="M237" s="222" t="s">
        <v>1</v>
      </c>
      <c r="N237" s="223" t="s">
        <v>39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169</v>
      </c>
      <c r="AT237" s="226" t="s">
        <v>136</v>
      </c>
      <c r="AU237" s="226" t="s">
        <v>84</v>
      </c>
      <c r="AY237" s="14" t="s">
        <v>133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82</v>
      </c>
      <c r="BK237" s="227">
        <f>ROUND(I237*H237,2)</f>
        <v>0</v>
      </c>
      <c r="BL237" s="14" t="s">
        <v>169</v>
      </c>
      <c r="BM237" s="226" t="s">
        <v>327</v>
      </c>
    </row>
    <row r="238" s="2" customFormat="1">
      <c r="A238" s="35"/>
      <c r="B238" s="36"/>
      <c r="C238" s="37"/>
      <c r="D238" s="228" t="s">
        <v>141</v>
      </c>
      <c r="E238" s="37"/>
      <c r="F238" s="229" t="s">
        <v>326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141</v>
      </c>
      <c r="AU238" s="14" t="s">
        <v>84</v>
      </c>
    </row>
    <row r="239" s="2" customFormat="1" ht="24.15" customHeight="1">
      <c r="A239" s="35"/>
      <c r="B239" s="36"/>
      <c r="C239" s="215" t="s">
        <v>231</v>
      </c>
      <c r="D239" s="215" t="s">
        <v>136</v>
      </c>
      <c r="E239" s="216" t="s">
        <v>328</v>
      </c>
      <c r="F239" s="217" t="s">
        <v>329</v>
      </c>
      <c r="G239" s="218" t="s">
        <v>139</v>
      </c>
      <c r="H239" s="219">
        <v>75</v>
      </c>
      <c r="I239" s="220"/>
      <c r="J239" s="221">
        <f>ROUND(I239*H239,2)</f>
        <v>0</v>
      </c>
      <c r="K239" s="217" t="s">
        <v>1</v>
      </c>
      <c r="L239" s="41"/>
      <c r="M239" s="222" t="s">
        <v>1</v>
      </c>
      <c r="N239" s="223" t="s">
        <v>39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169</v>
      </c>
      <c r="AT239" s="226" t="s">
        <v>136</v>
      </c>
      <c r="AU239" s="226" t="s">
        <v>84</v>
      </c>
      <c r="AY239" s="14" t="s">
        <v>133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82</v>
      </c>
      <c r="BK239" s="227">
        <f>ROUND(I239*H239,2)</f>
        <v>0</v>
      </c>
      <c r="BL239" s="14" t="s">
        <v>169</v>
      </c>
      <c r="BM239" s="226" t="s">
        <v>330</v>
      </c>
    </row>
    <row r="240" s="2" customFormat="1">
      <c r="A240" s="35"/>
      <c r="B240" s="36"/>
      <c r="C240" s="37"/>
      <c r="D240" s="228" t="s">
        <v>141</v>
      </c>
      <c r="E240" s="37"/>
      <c r="F240" s="229" t="s">
        <v>329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141</v>
      </c>
      <c r="AU240" s="14" t="s">
        <v>84</v>
      </c>
    </row>
    <row r="241" s="2" customFormat="1" ht="33" customHeight="1">
      <c r="A241" s="35"/>
      <c r="B241" s="36"/>
      <c r="C241" s="215" t="s">
        <v>331</v>
      </c>
      <c r="D241" s="215" t="s">
        <v>136</v>
      </c>
      <c r="E241" s="216" t="s">
        <v>332</v>
      </c>
      <c r="F241" s="217" t="s">
        <v>333</v>
      </c>
      <c r="G241" s="218" t="s">
        <v>251</v>
      </c>
      <c r="H241" s="219">
        <v>12</v>
      </c>
      <c r="I241" s="220"/>
      <c r="J241" s="221">
        <f>ROUND(I241*H241,2)</f>
        <v>0</v>
      </c>
      <c r="K241" s="217" t="s">
        <v>1</v>
      </c>
      <c r="L241" s="41"/>
      <c r="M241" s="222" t="s">
        <v>1</v>
      </c>
      <c r="N241" s="223" t="s">
        <v>39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169</v>
      </c>
      <c r="AT241" s="226" t="s">
        <v>136</v>
      </c>
      <c r="AU241" s="226" t="s">
        <v>84</v>
      </c>
      <c r="AY241" s="14" t="s">
        <v>133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82</v>
      </c>
      <c r="BK241" s="227">
        <f>ROUND(I241*H241,2)</f>
        <v>0</v>
      </c>
      <c r="BL241" s="14" t="s">
        <v>169</v>
      </c>
      <c r="BM241" s="226" t="s">
        <v>334</v>
      </c>
    </row>
    <row r="242" s="2" customFormat="1">
      <c r="A242" s="35"/>
      <c r="B242" s="36"/>
      <c r="C242" s="37"/>
      <c r="D242" s="228" t="s">
        <v>141</v>
      </c>
      <c r="E242" s="37"/>
      <c r="F242" s="229" t="s">
        <v>333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141</v>
      </c>
      <c r="AU242" s="14" t="s">
        <v>84</v>
      </c>
    </row>
    <row r="243" s="2" customFormat="1" ht="24.15" customHeight="1">
      <c r="A243" s="35"/>
      <c r="B243" s="36"/>
      <c r="C243" s="215" t="s">
        <v>234</v>
      </c>
      <c r="D243" s="215" t="s">
        <v>136</v>
      </c>
      <c r="E243" s="216" t="s">
        <v>335</v>
      </c>
      <c r="F243" s="217" t="s">
        <v>336</v>
      </c>
      <c r="G243" s="218" t="s">
        <v>314</v>
      </c>
      <c r="H243" s="244"/>
      <c r="I243" s="220"/>
      <c r="J243" s="221">
        <f>ROUND(I243*H243,2)</f>
        <v>0</v>
      </c>
      <c r="K243" s="217" t="s">
        <v>1</v>
      </c>
      <c r="L243" s="41"/>
      <c r="M243" s="222" t="s">
        <v>1</v>
      </c>
      <c r="N243" s="223" t="s">
        <v>39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169</v>
      </c>
      <c r="AT243" s="226" t="s">
        <v>136</v>
      </c>
      <c r="AU243" s="226" t="s">
        <v>84</v>
      </c>
      <c r="AY243" s="14" t="s">
        <v>133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82</v>
      </c>
      <c r="BK243" s="227">
        <f>ROUND(I243*H243,2)</f>
        <v>0</v>
      </c>
      <c r="BL243" s="14" t="s">
        <v>169</v>
      </c>
      <c r="BM243" s="226" t="s">
        <v>337</v>
      </c>
    </row>
    <row r="244" s="2" customFormat="1">
      <c r="A244" s="35"/>
      <c r="B244" s="36"/>
      <c r="C244" s="37"/>
      <c r="D244" s="228" t="s">
        <v>141</v>
      </c>
      <c r="E244" s="37"/>
      <c r="F244" s="229" t="s">
        <v>336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141</v>
      </c>
      <c r="AU244" s="14" t="s">
        <v>84</v>
      </c>
    </row>
    <row r="245" s="12" customFormat="1" ht="22.8" customHeight="1">
      <c r="A245" s="12"/>
      <c r="B245" s="199"/>
      <c r="C245" s="200"/>
      <c r="D245" s="201" t="s">
        <v>73</v>
      </c>
      <c r="E245" s="213" t="s">
        <v>338</v>
      </c>
      <c r="F245" s="213" t="s">
        <v>339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SUM(P246:P251)</f>
        <v>0</v>
      </c>
      <c r="Q245" s="207"/>
      <c r="R245" s="208">
        <f>SUM(R246:R251)</f>
        <v>0</v>
      </c>
      <c r="S245" s="207"/>
      <c r="T245" s="209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84</v>
      </c>
      <c r="AT245" s="211" t="s">
        <v>73</v>
      </c>
      <c r="AU245" s="211" t="s">
        <v>82</v>
      </c>
      <c r="AY245" s="210" t="s">
        <v>133</v>
      </c>
      <c r="BK245" s="212">
        <f>SUM(BK246:BK251)</f>
        <v>0</v>
      </c>
    </row>
    <row r="246" s="2" customFormat="1" ht="24.15" customHeight="1">
      <c r="A246" s="35"/>
      <c r="B246" s="36"/>
      <c r="C246" s="215" t="s">
        <v>340</v>
      </c>
      <c r="D246" s="215" t="s">
        <v>136</v>
      </c>
      <c r="E246" s="216" t="s">
        <v>341</v>
      </c>
      <c r="F246" s="217" t="s">
        <v>342</v>
      </c>
      <c r="G246" s="218" t="s">
        <v>160</v>
      </c>
      <c r="H246" s="219">
        <v>1</v>
      </c>
      <c r="I246" s="220"/>
      <c r="J246" s="221">
        <f>ROUND(I246*H246,2)</f>
        <v>0</v>
      </c>
      <c r="K246" s="217" t="s">
        <v>1</v>
      </c>
      <c r="L246" s="41"/>
      <c r="M246" s="222" t="s">
        <v>1</v>
      </c>
      <c r="N246" s="223" t="s">
        <v>39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169</v>
      </c>
      <c r="AT246" s="226" t="s">
        <v>136</v>
      </c>
      <c r="AU246" s="226" t="s">
        <v>84</v>
      </c>
      <c r="AY246" s="14" t="s">
        <v>133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82</v>
      </c>
      <c r="BK246" s="227">
        <f>ROUND(I246*H246,2)</f>
        <v>0</v>
      </c>
      <c r="BL246" s="14" t="s">
        <v>169</v>
      </c>
      <c r="BM246" s="226" t="s">
        <v>343</v>
      </c>
    </row>
    <row r="247" s="2" customFormat="1">
      <c r="A247" s="35"/>
      <c r="B247" s="36"/>
      <c r="C247" s="37"/>
      <c r="D247" s="228" t="s">
        <v>141</v>
      </c>
      <c r="E247" s="37"/>
      <c r="F247" s="229" t="s">
        <v>342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141</v>
      </c>
      <c r="AU247" s="14" t="s">
        <v>84</v>
      </c>
    </row>
    <row r="248" s="2" customFormat="1" ht="16.5" customHeight="1">
      <c r="A248" s="35"/>
      <c r="B248" s="36"/>
      <c r="C248" s="215" t="s">
        <v>238</v>
      </c>
      <c r="D248" s="215" t="s">
        <v>136</v>
      </c>
      <c r="E248" s="216" t="s">
        <v>344</v>
      </c>
      <c r="F248" s="217" t="s">
        <v>345</v>
      </c>
      <c r="G248" s="218" t="s">
        <v>160</v>
      </c>
      <c r="H248" s="219">
        <v>1</v>
      </c>
      <c r="I248" s="220"/>
      <c r="J248" s="221">
        <f>ROUND(I248*H248,2)</f>
        <v>0</v>
      </c>
      <c r="K248" s="217" t="s">
        <v>1</v>
      </c>
      <c r="L248" s="41"/>
      <c r="M248" s="222" t="s">
        <v>1</v>
      </c>
      <c r="N248" s="223" t="s">
        <v>39</v>
      </c>
      <c r="O248" s="88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169</v>
      </c>
      <c r="AT248" s="226" t="s">
        <v>136</v>
      </c>
      <c r="AU248" s="226" t="s">
        <v>84</v>
      </c>
      <c r="AY248" s="14" t="s">
        <v>133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82</v>
      </c>
      <c r="BK248" s="227">
        <f>ROUND(I248*H248,2)</f>
        <v>0</v>
      </c>
      <c r="BL248" s="14" t="s">
        <v>169</v>
      </c>
      <c r="BM248" s="226" t="s">
        <v>346</v>
      </c>
    </row>
    <row r="249" s="2" customFormat="1">
      <c r="A249" s="35"/>
      <c r="B249" s="36"/>
      <c r="C249" s="37"/>
      <c r="D249" s="228" t="s">
        <v>141</v>
      </c>
      <c r="E249" s="37"/>
      <c r="F249" s="229" t="s">
        <v>345</v>
      </c>
      <c r="G249" s="37"/>
      <c r="H249" s="37"/>
      <c r="I249" s="230"/>
      <c r="J249" s="37"/>
      <c r="K249" s="37"/>
      <c r="L249" s="41"/>
      <c r="M249" s="231"/>
      <c r="N249" s="232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141</v>
      </c>
      <c r="AU249" s="14" t="s">
        <v>84</v>
      </c>
    </row>
    <row r="250" s="2" customFormat="1" ht="24.15" customHeight="1">
      <c r="A250" s="35"/>
      <c r="B250" s="36"/>
      <c r="C250" s="215" t="s">
        <v>347</v>
      </c>
      <c r="D250" s="215" t="s">
        <v>136</v>
      </c>
      <c r="E250" s="216" t="s">
        <v>348</v>
      </c>
      <c r="F250" s="217" t="s">
        <v>349</v>
      </c>
      <c r="G250" s="218" t="s">
        <v>314</v>
      </c>
      <c r="H250" s="244"/>
      <c r="I250" s="220"/>
      <c r="J250" s="221">
        <f>ROUND(I250*H250,2)</f>
        <v>0</v>
      </c>
      <c r="K250" s="217" t="s">
        <v>1</v>
      </c>
      <c r="L250" s="41"/>
      <c r="M250" s="222" t="s">
        <v>1</v>
      </c>
      <c r="N250" s="223" t="s">
        <v>39</v>
      </c>
      <c r="O250" s="88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169</v>
      </c>
      <c r="AT250" s="226" t="s">
        <v>136</v>
      </c>
      <c r="AU250" s="226" t="s">
        <v>84</v>
      </c>
      <c r="AY250" s="14" t="s">
        <v>133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4" t="s">
        <v>82</v>
      </c>
      <c r="BK250" s="227">
        <f>ROUND(I250*H250,2)</f>
        <v>0</v>
      </c>
      <c r="BL250" s="14" t="s">
        <v>169</v>
      </c>
      <c r="BM250" s="226" t="s">
        <v>350</v>
      </c>
    </row>
    <row r="251" s="2" customFormat="1">
      <c r="A251" s="35"/>
      <c r="B251" s="36"/>
      <c r="C251" s="37"/>
      <c r="D251" s="228" t="s">
        <v>141</v>
      </c>
      <c r="E251" s="37"/>
      <c r="F251" s="229" t="s">
        <v>349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141</v>
      </c>
      <c r="AU251" s="14" t="s">
        <v>84</v>
      </c>
    </row>
    <row r="252" s="12" customFormat="1" ht="22.8" customHeight="1">
      <c r="A252" s="12"/>
      <c r="B252" s="199"/>
      <c r="C252" s="200"/>
      <c r="D252" s="201" t="s">
        <v>73</v>
      </c>
      <c r="E252" s="213" t="s">
        <v>351</v>
      </c>
      <c r="F252" s="213" t="s">
        <v>352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SUM(P253:P282)</f>
        <v>0</v>
      </c>
      <c r="Q252" s="207"/>
      <c r="R252" s="208">
        <f>SUM(R253:R282)</f>
        <v>0</v>
      </c>
      <c r="S252" s="207"/>
      <c r="T252" s="209">
        <f>SUM(T253:T282)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84</v>
      </c>
      <c r="AT252" s="211" t="s">
        <v>73</v>
      </c>
      <c r="AU252" s="211" t="s">
        <v>82</v>
      </c>
      <c r="AY252" s="210" t="s">
        <v>133</v>
      </c>
      <c r="BK252" s="212">
        <f>SUM(BK253:BK282)</f>
        <v>0</v>
      </c>
    </row>
    <row r="253" s="2" customFormat="1" ht="24.15" customHeight="1">
      <c r="A253" s="35"/>
      <c r="B253" s="36"/>
      <c r="C253" s="215" t="s">
        <v>243</v>
      </c>
      <c r="D253" s="215" t="s">
        <v>136</v>
      </c>
      <c r="E253" s="216" t="s">
        <v>353</v>
      </c>
      <c r="F253" s="217" t="s">
        <v>354</v>
      </c>
      <c r="G253" s="218" t="s">
        <v>148</v>
      </c>
      <c r="H253" s="219">
        <v>494.69999999999999</v>
      </c>
      <c r="I253" s="220"/>
      <c r="J253" s="221">
        <f>ROUND(I253*H253,2)</f>
        <v>0</v>
      </c>
      <c r="K253" s="217" t="s">
        <v>1</v>
      </c>
      <c r="L253" s="41"/>
      <c r="M253" s="222" t="s">
        <v>1</v>
      </c>
      <c r="N253" s="223" t="s">
        <v>39</v>
      </c>
      <c r="O253" s="88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6" t="s">
        <v>169</v>
      </c>
      <c r="AT253" s="226" t="s">
        <v>136</v>
      </c>
      <c r="AU253" s="226" t="s">
        <v>84</v>
      </c>
      <c r="AY253" s="14" t="s">
        <v>133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4" t="s">
        <v>82</v>
      </c>
      <c r="BK253" s="227">
        <f>ROUND(I253*H253,2)</f>
        <v>0</v>
      </c>
      <c r="BL253" s="14" t="s">
        <v>169</v>
      </c>
      <c r="BM253" s="226" t="s">
        <v>355</v>
      </c>
    </row>
    <row r="254" s="2" customFormat="1">
      <c r="A254" s="35"/>
      <c r="B254" s="36"/>
      <c r="C254" s="37"/>
      <c r="D254" s="228" t="s">
        <v>141</v>
      </c>
      <c r="E254" s="37"/>
      <c r="F254" s="229" t="s">
        <v>354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141</v>
      </c>
      <c r="AU254" s="14" t="s">
        <v>84</v>
      </c>
    </row>
    <row r="255" s="2" customFormat="1" ht="24.15" customHeight="1">
      <c r="A255" s="35"/>
      <c r="B255" s="36"/>
      <c r="C255" s="215" t="s">
        <v>356</v>
      </c>
      <c r="D255" s="215" t="s">
        <v>136</v>
      </c>
      <c r="E255" s="216" t="s">
        <v>357</v>
      </c>
      <c r="F255" s="217" t="s">
        <v>358</v>
      </c>
      <c r="G255" s="218" t="s">
        <v>148</v>
      </c>
      <c r="H255" s="219">
        <v>494.69999999999999</v>
      </c>
      <c r="I255" s="220"/>
      <c r="J255" s="221">
        <f>ROUND(I255*H255,2)</f>
        <v>0</v>
      </c>
      <c r="K255" s="217" t="s">
        <v>1</v>
      </c>
      <c r="L255" s="41"/>
      <c r="M255" s="222" t="s">
        <v>1</v>
      </c>
      <c r="N255" s="223" t="s">
        <v>39</v>
      </c>
      <c r="O255" s="8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169</v>
      </c>
      <c r="AT255" s="226" t="s">
        <v>136</v>
      </c>
      <c r="AU255" s="226" t="s">
        <v>84</v>
      </c>
      <c r="AY255" s="14" t="s">
        <v>133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82</v>
      </c>
      <c r="BK255" s="227">
        <f>ROUND(I255*H255,2)</f>
        <v>0</v>
      </c>
      <c r="BL255" s="14" t="s">
        <v>169</v>
      </c>
      <c r="BM255" s="226" t="s">
        <v>359</v>
      </c>
    </row>
    <row r="256" s="2" customFormat="1">
      <c r="A256" s="35"/>
      <c r="B256" s="36"/>
      <c r="C256" s="37"/>
      <c r="D256" s="228" t="s">
        <v>141</v>
      </c>
      <c r="E256" s="37"/>
      <c r="F256" s="229" t="s">
        <v>358</v>
      </c>
      <c r="G256" s="37"/>
      <c r="H256" s="37"/>
      <c r="I256" s="230"/>
      <c r="J256" s="37"/>
      <c r="K256" s="37"/>
      <c r="L256" s="41"/>
      <c r="M256" s="231"/>
      <c r="N256" s="232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141</v>
      </c>
      <c r="AU256" s="14" t="s">
        <v>84</v>
      </c>
    </row>
    <row r="257" s="2" customFormat="1" ht="24.15" customHeight="1">
      <c r="A257" s="35"/>
      <c r="B257" s="36"/>
      <c r="C257" s="215" t="s">
        <v>252</v>
      </c>
      <c r="D257" s="215" t="s">
        <v>136</v>
      </c>
      <c r="E257" s="216" t="s">
        <v>360</v>
      </c>
      <c r="F257" s="217" t="s">
        <v>361</v>
      </c>
      <c r="G257" s="218" t="s">
        <v>148</v>
      </c>
      <c r="H257" s="219">
        <v>494.69999999999999</v>
      </c>
      <c r="I257" s="220"/>
      <c r="J257" s="221">
        <f>ROUND(I257*H257,2)</f>
        <v>0</v>
      </c>
      <c r="K257" s="217" t="s">
        <v>1</v>
      </c>
      <c r="L257" s="41"/>
      <c r="M257" s="222" t="s">
        <v>1</v>
      </c>
      <c r="N257" s="223" t="s">
        <v>39</v>
      </c>
      <c r="O257" s="88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6" t="s">
        <v>169</v>
      </c>
      <c r="AT257" s="226" t="s">
        <v>136</v>
      </c>
      <c r="AU257" s="226" t="s">
        <v>84</v>
      </c>
      <c r="AY257" s="14" t="s">
        <v>133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4" t="s">
        <v>82</v>
      </c>
      <c r="BK257" s="227">
        <f>ROUND(I257*H257,2)</f>
        <v>0</v>
      </c>
      <c r="BL257" s="14" t="s">
        <v>169</v>
      </c>
      <c r="BM257" s="226" t="s">
        <v>362</v>
      </c>
    </row>
    <row r="258" s="2" customFormat="1">
      <c r="A258" s="35"/>
      <c r="B258" s="36"/>
      <c r="C258" s="37"/>
      <c r="D258" s="228" t="s">
        <v>141</v>
      </c>
      <c r="E258" s="37"/>
      <c r="F258" s="229" t="s">
        <v>361</v>
      </c>
      <c r="G258" s="37"/>
      <c r="H258" s="37"/>
      <c r="I258" s="230"/>
      <c r="J258" s="37"/>
      <c r="K258" s="37"/>
      <c r="L258" s="41"/>
      <c r="M258" s="231"/>
      <c r="N258" s="232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141</v>
      </c>
      <c r="AU258" s="14" t="s">
        <v>84</v>
      </c>
    </row>
    <row r="259" s="2" customFormat="1" ht="33" customHeight="1">
      <c r="A259" s="35"/>
      <c r="B259" s="36"/>
      <c r="C259" s="215" t="s">
        <v>363</v>
      </c>
      <c r="D259" s="215" t="s">
        <v>136</v>
      </c>
      <c r="E259" s="216" t="s">
        <v>364</v>
      </c>
      <c r="F259" s="217" t="s">
        <v>365</v>
      </c>
      <c r="G259" s="218" t="s">
        <v>148</v>
      </c>
      <c r="H259" s="219">
        <v>494.69999999999999</v>
      </c>
      <c r="I259" s="220"/>
      <c r="J259" s="221">
        <f>ROUND(I259*H259,2)</f>
        <v>0</v>
      </c>
      <c r="K259" s="217" t="s">
        <v>1</v>
      </c>
      <c r="L259" s="41"/>
      <c r="M259" s="222" t="s">
        <v>1</v>
      </c>
      <c r="N259" s="223" t="s">
        <v>39</v>
      </c>
      <c r="O259" s="88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169</v>
      </c>
      <c r="AT259" s="226" t="s">
        <v>136</v>
      </c>
      <c r="AU259" s="226" t="s">
        <v>84</v>
      </c>
      <c r="AY259" s="14" t="s">
        <v>133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82</v>
      </c>
      <c r="BK259" s="227">
        <f>ROUND(I259*H259,2)</f>
        <v>0</v>
      </c>
      <c r="BL259" s="14" t="s">
        <v>169</v>
      </c>
      <c r="BM259" s="226" t="s">
        <v>366</v>
      </c>
    </row>
    <row r="260" s="2" customFormat="1">
      <c r="A260" s="35"/>
      <c r="B260" s="36"/>
      <c r="C260" s="37"/>
      <c r="D260" s="228" t="s">
        <v>141</v>
      </c>
      <c r="E260" s="37"/>
      <c r="F260" s="229" t="s">
        <v>365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141</v>
      </c>
      <c r="AU260" s="14" t="s">
        <v>84</v>
      </c>
    </row>
    <row r="261" s="2" customFormat="1" ht="24.15" customHeight="1">
      <c r="A261" s="35"/>
      <c r="B261" s="36"/>
      <c r="C261" s="215" t="s">
        <v>256</v>
      </c>
      <c r="D261" s="215" t="s">
        <v>136</v>
      </c>
      <c r="E261" s="216" t="s">
        <v>367</v>
      </c>
      <c r="F261" s="217" t="s">
        <v>368</v>
      </c>
      <c r="G261" s="218" t="s">
        <v>148</v>
      </c>
      <c r="H261" s="219">
        <v>494.69999999999999</v>
      </c>
      <c r="I261" s="220"/>
      <c r="J261" s="221">
        <f>ROUND(I261*H261,2)</f>
        <v>0</v>
      </c>
      <c r="K261" s="217" t="s">
        <v>1</v>
      </c>
      <c r="L261" s="41"/>
      <c r="M261" s="222" t="s">
        <v>1</v>
      </c>
      <c r="N261" s="223" t="s">
        <v>39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169</v>
      </c>
      <c r="AT261" s="226" t="s">
        <v>136</v>
      </c>
      <c r="AU261" s="226" t="s">
        <v>84</v>
      </c>
      <c r="AY261" s="14" t="s">
        <v>133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82</v>
      </c>
      <c r="BK261" s="227">
        <f>ROUND(I261*H261,2)</f>
        <v>0</v>
      </c>
      <c r="BL261" s="14" t="s">
        <v>169</v>
      </c>
      <c r="BM261" s="226" t="s">
        <v>369</v>
      </c>
    </row>
    <row r="262" s="2" customFormat="1">
      <c r="A262" s="35"/>
      <c r="B262" s="36"/>
      <c r="C262" s="37"/>
      <c r="D262" s="228" t="s">
        <v>141</v>
      </c>
      <c r="E262" s="37"/>
      <c r="F262" s="229" t="s">
        <v>368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141</v>
      </c>
      <c r="AU262" s="14" t="s">
        <v>84</v>
      </c>
    </row>
    <row r="263" s="2" customFormat="1" ht="24.15" customHeight="1">
      <c r="A263" s="35"/>
      <c r="B263" s="36"/>
      <c r="C263" s="215" t="s">
        <v>370</v>
      </c>
      <c r="D263" s="215" t="s">
        <v>136</v>
      </c>
      <c r="E263" s="216" t="s">
        <v>371</v>
      </c>
      <c r="F263" s="217" t="s">
        <v>372</v>
      </c>
      <c r="G263" s="218" t="s">
        <v>148</v>
      </c>
      <c r="H263" s="219">
        <v>494.69999999999999</v>
      </c>
      <c r="I263" s="220"/>
      <c r="J263" s="221">
        <f>ROUND(I263*H263,2)</f>
        <v>0</v>
      </c>
      <c r="K263" s="217" t="s">
        <v>1</v>
      </c>
      <c r="L263" s="41"/>
      <c r="M263" s="222" t="s">
        <v>1</v>
      </c>
      <c r="N263" s="223" t="s">
        <v>39</v>
      </c>
      <c r="O263" s="88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169</v>
      </c>
      <c r="AT263" s="226" t="s">
        <v>136</v>
      </c>
      <c r="AU263" s="226" t="s">
        <v>84</v>
      </c>
      <c r="AY263" s="14" t="s">
        <v>133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82</v>
      </c>
      <c r="BK263" s="227">
        <f>ROUND(I263*H263,2)</f>
        <v>0</v>
      </c>
      <c r="BL263" s="14" t="s">
        <v>169</v>
      </c>
      <c r="BM263" s="226" t="s">
        <v>373</v>
      </c>
    </row>
    <row r="264" s="2" customFormat="1">
      <c r="A264" s="35"/>
      <c r="B264" s="36"/>
      <c r="C264" s="37"/>
      <c r="D264" s="228" t="s">
        <v>141</v>
      </c>
      <c r="E264" s="37"/>
      <c r="F264" s="229" t="s">
        <v>372</v>
      </c>
      <c r="G264" s="37"/>
      <c r="H264" s="37"/>
      <c r="I264" s="230"/>
      <c r="J264" s="37"/>
      <c r="K264" s="37"/>
      <c r="L264" s="41"/>
      <c r="M264" s="231"/>
      <c r="N264" s="232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141</v>
      </c>
      <c r="AU264" s="14" t="s">
        <v>84</v>
      </c>
    </row>
    <row r="265" s="2" customFormat="1" ht="24.15" customHeight="1">
      <c r="A265" s="35"/>
      <c r="B265" s="36"/>
      <c r="C265" s="215" t="s">
        <v>260</v>
      </c>
      <c r="D265" s="215" t="s">
        <v>136</v>
      </c>
      <c r="E265" s="216" t="s">
        <v>374</v>
      </c>
      <c r="F265" s="217" t="s">
        <v>375</v>
      </c>
      <c r="G265" s="218" t="s">
        <v>148</v>
      </c>
      <c r="H265" s="219">
        <v>651.20000000000005</v>
      </c>
      <c r="I265" s="220"/>
      <c r="J265" s="221">
        <f>ROUND(I265*H265,2)</f>
        <v>0</v>
      </c>
      <c r="K265" s="217" t="s">
        <v>1</v>
      </c>
      <c r="L265" s="41"/>
      <c r="M265" s="222" t="s">
        <v>1</v>
      </c>
      <c r="N265" s="223" t="s">
        <v>39</v>
      </c>
      <c r="O265" s="88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169</v>
      </c>
      <c r="AT265" s="226" t="s">
        <v>136</v>
      </c>
      <c r="AU265" s="226" t="s">
        <v>84</v>
      </c>
      <c r="AY265" s="14" t="s">
        <v>133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82</v>
      </c>
      <c r="BK265" s="227">
        <f>ROUND(I265*H265,2)</f>
        <v>0</v>
      </c>
      <c r="BL265" s="14" t="s">
        <v>169</v>
      </c>
      <c r="BM265" s="226" t="s">
        <v>376</v>
      </c>
    </row>
    <row r="266" s="2" customFormat="1">
      <c r="A266" s="35"/>
      <c r="B266" s="36"/>
      <c r="C266" s="37"/>
      <c r="D266" s="228" t="s">
        <v>141</v>
      </c>
      <c r="E266" s="37"/>
      <c r="F266" s="229" t="s">
        <v>375</v>
      </c>
      <c r="G266" s="37"/>
      <c r="H266" s="37"/>
      <c r="I266" s="230"/>
      <c r="J266" s="37"/>
      <c r="K266" s="37"/>
      <c r="L266" s="41"/>
      <c r="M266" s="231"/>
      <c r="N266" s="232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141</v>
      </c>
      <c r="AU266" s="14" t="s">
        <v>84</v>
      </c>
    </row>
    <row r="267" s="2" customFormat="1" ht="24.15" customHeight="1">
      <c r="A267" s="35"/>
      <c r="B267" s="36"/>
      <c r="C267" s="215" t="s">
        <v>377</v>
      </c>
      <c r="D267" s="215" t="s">
        <v>136</v>
      </c>
      <c r="E267" s="216" t="s">
        <v>378</v>
      </c>
      <c r="F267" s="217" t="s">
        <v>379</v>
      </c>
      <c r="G267" s="218" t="s">
        <v>148</v>
      </c>
      <c r="H267" s="219">
        <v>651.20000000000005</v>
      </c>
      <c r="I267" s="220"/>
      <c r="J267" s="221">
        <f>ROUND(I267*H267,2)</f>
        <v>0</v>
      </c>
      <c r="K267" s="217" t="s">
        <v>1</v>
      </c>
      <c r="L267" s="41"/>
      <c r="M267" s="222" t="s">
        <v>1</v>
      </c>
      <c r="N267" s="223" t="s">
        <v>39</v>
      </c>
      <c r="O267" s="88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169</v>
      </c>
      <c r="AT267" s="226" t="s">
        <v>136</v>
      </c>
      <c r="AU267" s="226" t="s">
        <v>84</v>
      </c>
      <c r="AY267" s="14" t="s">
        <v>133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82</v>
      </c>
      <c r="BK267" s="227">
        <f>ROUND(I267*H267,2)</f>
        <v>0</v>
      </c>
      <c r="BL267" s="14" t="s">
        <v>169</v>
      </c>
      <c r="BM267" s="226" t="s">
        <v>380</v>
      </c>
    </row>
    <row r="268" s="2" customFormat="1">
      <c r="A268" s="35"/>
      <c r="B268" s="36"/>
      <c r="C268" s="37"/>
      <c r="D268" s="228" t="s">
        <v>141</v>
      </c>
      <c r="E268" s="37"/>
      <c r="F268" s="229" t="s">
        <v>379</v>
      </c>
      <c r="G268" s="37"/>
      <c r="H268" s="37"/>
      <c r="I268" s="230"/>
      <c r="J268" s="37"/>
      <c r="K268" s="37"/>
      <c r="L268" s="41"/>
      <c r="M268" s="231"/>
      <c r="N268" s="232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141</v>
      </c>
      <c r="AU268" s="14" t="s">
        <v>84</v>
      </c>
    </row>
    <row r="269" s="2" customFormat="1" ht="16.5" customHeight="1">
      <c r="A269" s="35"/>
      <c r="B269" s="36"/>
      <c r="C269" s="215" t="s">
        <v>263</v>
      </c>
      <c r="D269" s="215" t="s">
        <v>136</v>
      </c>
      <c r="E269" s="216" t="s">
        <v>381</v>
      </c>
      <c r="F269" s="217" t="s">
        <v>382</v>
      </c>
      <c r="G269" s="218" t="s">
        <v>148</v>
      </c>
      <c r="H269" s="219">
        <v>651.20000000000005</v>
      </c>
      <c r="I269" s="220"/>
      <c r="J269" s="221">
        <f>ROUND(I269*H269,2)</f>
        <v>0</v>
      </c>
      <c r="K269" s="217" t="s">
        <v>1</v>
      </c>
      <c r="L269" s="41"/>
      <c r="M269" s="222" t="s">
        <v>1</v>
      </c>
      <c r="N269" s="223" t="s">
        <v>39</v>
      </c>
      <c r="O269" s="88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169</v>
      </c>
      <c r="AT269" s="226" t="s">
        <v>136</v>
      </c>
      <c r="AU269" s="226" t="s">
        <v>84</v>
      </c>
      <c r="AY269" s="14" t="s">
        <v>133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82</v>
      </c>
      <c r="BK269" s="227">
        <f>ROUND(I269*H269,2)</f>
        <v>0</v>
      </c>
      <c r="BL269" s="14" t="s">
        <v>169</v>
      </c>
      <c r="BM269" s="226" t="s">
        <v>383</v>
      </c>
    </row>
    <row r="270" s="2" customFormat="1">
      <c r="A270" s="35"/>
      <c r="B270" s="36"/>
      <c r="C270" s="37"/>
      <c r="D270" s="228" t="s">
        <v>141</v>
      </c>
      <c r="E270" s="37"/>
      <c r="F270" s="229" t="s">
        <v>382</v>
      </c>
      <c r="G270" s="37"/>
      <c r="H270" s="37"/>
      <c r="I270" s="230"/>
      <c r="J270" s="37"/>
      <c r="K270" s="37"/>
      <c r="L270" s="41"/>
      <c r="M270" s="231"/>
      <c r="N270" s="23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141</v>
      </c>
      <c r="AU270" s="14" t="s">
        <v>84</v>
      </c>
    </row>
    <row r="271" s="2" customFormat="1" ht="16.5" customHeight="1">
      <c r="A271" s="35"/>
      <c r="B271" s="36"/>
      <c r="C271" s="215" t="s">
        <v>384</v>
      </c>
      <c r="D271" s="215" t="s">
        <v>136</v>
      </c>
      <c r="E271" s="216" t="s">
        <v>385</v>
      </c>
      <c r="F271" s="217" t="s">
        <v>386</v>
      </c>
      <c r="G271" s="218" t="s">
        <v>148</v>
      </c>
      <c r="H271" s="219">
        <v>651.20000000000005</v>
      </c>
      <c r="I271" s="220"/>
      <c r="J271" s="221">
        <f>ROUND(I271*H271,2)</f>
        <v>0</v>
      </c>
      <c r="K271" s="217" t="s">
        <v>1</v>
      </c>
      <c r="L271" s="41"/>
      <c r="M271" s="222" t="s">
        <v>1</v>
      </c>
      <c r="N271" s="223" t="s">
        <v>39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169</v>
      </c>
      <c r="AT271" s="226" t="s">
        <v>136</v>
      </c>
      <c r="AU271" s="226" t="s">
        <v>84</v>
      </c>
      <c r="AY271" s="14" t="s">
        <v>133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82</v>
      </c>
      <c r="BK271" s="227">
        <f>ROUND(I271*H271,2)</f>
        <v>0</v>
      </c>
      <c r="BL271" s="14" t="s">
        <v>169</v>
      </c>
      <c r="BM271" s="226" t="s">
        <v>387</v>
      </c>
    </row>
    <row r="272" s="2" customFormat="1">
      <c r="A272" s="35"/>
      <c r="B272" s="36"/>
      <c r="C272" s="37"/>
      <c r="D272" s="228" t="s">
        <v>141</v>
      </c>
      <c r="E272" s="37"/>
      <c r="F272" s="229" t="s">
        <v>386</v>
      </c>
      <c r="G272" s="37"/>
      <c r="H272" s="37"/>
      <c r="I272" s="230"/>
      <c r="J272" s="37"/>
      <c r="K272" s="37"/>
      <c r="L272" s="41"/>
      <c r="M272" s="231"/>
      <c r="N272" s="23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141</v>
      </c>
      <c r="AU272" s="14" t="s">
        <v>84</v>
      </c>
    </row>
    <row r="273" s="2" customFormat="1" ht="16.5" customHeight="1">
      <c r="A273" s="35"/>
      <c r="B273" s="36"/>
      <c r="C273" s="215" t="s">
        <v>267</v>
      </c>
      <c r="D273" s="215" t="s">
        <v>136</v>
      </c>
      <c r="E273" s="216" t="s">
        <v>388</v>
      </c>
      <c r="F273" s="217" t="s">
        <v>389</v>
      </c>
      <c r="G273" s="218" t="s">
        <v>148</v>
      </c>
      <c r="H273" s="219">
        <v>651.20000000000005</v>
      </c>
      <c r="I273" s="220"/>
      <c r="J273" s="221">
        <f>ROUND(I273*H273,2)</f>
        <v>0</v>
      </c>
      <c r="K273" s="217" t="s">
        <v>1</v>
      </c>
      <c r="L273" s="41"/>
      <c r="M273" s="222" t="s">
        <v>1</v>
      </c>
      <c r="N273" s="223" t="s">
        <v>39</v>
      </c>
      <c r="O273" s="88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169</v>
      </c>
      <c r="AT273" s="226" t="s">
        <v>136</v>
      </c>
      <c r="AU273" s="226" t="s">
        <v>84</v>
      </c>
      <c r="AY273" s="14" t="s">
        <v>133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4" t="s">
        <v>82</v>
      </c>
      <c r="BK273" s="227">
        <f>ROUND(I273*H273,2)</f>
        <v>0</v>
      </c>
      <c r="BL273" s="14" t="s">
        <v>169</v>
      </c>
      <c r="BM273" s="226" t="s">
        <v>390</v>
      </c>
    </row>
    <row r="274" s="2" customFormat="1">
      <c r="A274" s="35"/>
      <c r="B274" s="36"/>
      <c r="C274" s="37"/>
      <c r="D274" s="228" t="s">
        <v>141</v>
      </c>
      <c r="E274" s="37"/>
      <c r="F274" s="229" t="s">
        <v>389</v>
      </c>
      <c r="G274" s="37"/>
      <c r="H274" s="37"/>
      <c r="I274" s="230"/>
      <c r="J274" s="37"/>
      <c r="K274" s="37"/>
      <c r="L274" s="41"/>
      <c r="M274" s="231"/>
      <c r="N274" s="232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141</v>
      </c>
      <c r="AU274" s="14" t="s">
        <v>84</v>
      </c>
    </row>
    <row r="275" s="2" customFormat="1" ht="21.75" customHeight="1">
      <c r="A275" s="35"/>
      <c r="B275" s="36"/>
      <c r="C275" s="215" t="s">
        <v>391</v>
      </c>
      <c r="D275" s="215" t="s">
        <v>136</v>
      </c>
      <c r="E275" s="216" t="s">
        <v>392</v>
      </c>
      <c r="F275" s="217" t="s">
        <v>393</v>
      </c>
      <c r="G275" s="218" t="s">
        <v>148</v>
      </c>
      <c r="H275" s="219">
        <v>75</v>
      </c>
      <c r="I275" s="220"/>
      <c r="J275" s="221">
        <f>ROUND(I275*H275,2)</f>
        <v>0</v>
      </c>
      <c r="K275" s="217" t="s">
        <v>1</v>
      </c>
      <c r="L275" s="41"/>
      <c r="M275" s="222" t="s">
        <v>1</v>
      </c>
      <c r="N275" s="223" t="s">
        <v>39</v>
      </c>
      <c r="O275" s="88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169</v>
      </c>
      <c r="AT275" s="226" t="s">
        <v>136</v>
      </c>
      <c r="AU275" s="226" t="s">
        <v>84</v>
      </c>
      <c r="AY275" s="14" t="s">
        <v>133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82</v>
      </c>
      <c r="BK275" s="227">
        <f>ROUND(I275*H275,2)</f>
        <v>0</v>
      </c>
      <c r="BL275" s="14" t="s">
        <v>169</v>
      </c>
      <c r="BM275" s="226" t="s">
        <v>394</v>
      </c>
    </row>
    <row r="276" s="2" customFormat="1">
      <c r="A276" s="35"/>
      <c r="B276" s="36"/>
      <c r="C276" s="37"/>
      <c r="D276" s="228" t="s">
        <v>141</v>
      </c>
      <c r="E276" s="37"/>
      <c r="F276" s="229" t="s">
        <v>393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141</v>
      </c>
      <c r="AU276" s="14" t="s">
        <v>84</v>
      </c>
    </row>
    <row r="277" s="2" customFormat="1" ht="24.15" customHeight="1">
      <c r="A277" s="35"/>
      <c r="B277" s="36"/>
      <c r="C277" s="215" t="s">
        <v>270</v>
      </c>
      <c r="D277" s="215" t="s">
        <v>136</v>
      </c>
      <c r="E277" s="216" t="s">
        <v>395</v>
      </c>
      <c r="F277" s="217" t="s">
        <v>396</v>
      </c>
      <c r="G277" s="218" t="s">
        <v>148</v>
      </c>
      <c r="H277" s="219">
        <v>75</v>
      </c>
      <c r="I277" s="220"/>
      <c r="J277" s="221">
        <f>ROUND(I277*H277,2)</f>
        <v>0</v>
      </c>
      <c r="K277" s="217" t="s">
        <v>1</v>
      </c>
      <c r="L277" s="41"/>
      <c r="M277" s="222" t="s">
        <v>1</v>
      </c>
      <c r="N277" s="223" t="s">
        <v>39</v>
      </c>
      <c r="O277" s="88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169</v>
      </c>
      <c r="AT277" s="226" t="s">
        <v>136</v>
      </c>
      <c r="AU277" s="226" t="s">
        <v>84</v>
      </c>
      <c r="AY277" s="14" t="s">
        <v>133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82</v>
      </c>
      <c r="BK277" s="227">
        <f>ROUND(I277*H277,2)</f>
        <v>0</v>
      </c>
      <c r="BL277" s="14" t="s">
        <v>169</v>
      </c>
      <c r="BM277" s="226" t="s">
        <v>397</v>
      </c>
    </row>
    <row r="278" s="2" customFormat="1">
      <c r="A278" s="35"/>
      <c r="B278" s="36"/>
      <c r="C278" s="37"/>
      <c r="D278" s="228" t="s">
        <v>141</v>
      </c>
      <c r="E278" s="37"/>
      <c r="F278" s="229" t="s">
        <v>396</v>
      </c>
      <c r="G278" s="37"/>
      <c r="H278" s="37"/>
      <c r="I278" s="230"/>
      <c r="J278" s="37"/>
      <c r="K278" s="37"/>
      <c r="L278" s="41"/>
      <c r="M278" s="231"/>
      <c r="N278" s="232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141</v>
      </c>
      <c r="AU278" s="14" t="s">
        <v>84</v>
      </c>
    </row>
    <row r="279" s="2" customFormat="1" ht="24.15" customHeight="1">
      <c r="A279" s="35"/>
      <c r="B279" s="36"/>
      <c r="C279" s="215" t="s">
        <v>398</v>
      </c>
      <c r="D279" s="215" t="s">
        <v>136</v>
      </c>
      <c r="E279" s="216" t="s">
        <v>399</v>
      </c>
      <c r="F279" s="217" t="s">
        <v>400</v>
      </c>
      <c r="G279" s="218" t="s">
        <v>148</v>
      </c>
      <c r="H279" s="219">
        <v>75</v>
      </c>
      <c r="I279" s="220"/>
      <c r="J279" s="221">
        <f>ROUND(I279*H279,2)</f>
        <v>0</v>
      </c>
      <c r="K279" s="217" t="s">
        <v>1</v>
      </c>
      <c r="L279" s="41"/>
      <c r="M279" s="222" t="s">
        <v>1</v>
      </c>
      <c r="N279" s="223" t="s">
        <v>39</v>
      </c>
      <c r="O279" s="88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169</v>
      </c>
      <c r="AT279" s="226" t="s">
        <v>136</v>
      </c>
      <c r="AU279" s="226" t="s">
        <v>84</v>
      </c>
      <c r="AY279" s="14" t="s">
        <v>133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4" t="s">
        <v>82</v>
      </c>
      <c r="BK279" s="227">
        <f>ROUND(I279*H279,2)</f>
        <v>0</v>
      </c>
      <c r="BL279" s="14" t="s">
        <v>169</v>
      </c>
      <c r="BM279" s="226" t="s">
        <v>401</v>
      </c>
    </row>
    <row r="280" s="2" customFormat="1">
      <c r="A280" s="35"/>
      <c r="B280" s="36"/>
      <c r="C280" s="37"/>
      <c r="D280" s="228" t="s">
        <v>141</v>
      </c>
      <c r="E280" s="37"/>
      <c r="F280" s="229" t="s">
        <v>400</v>
      </c>
      <c r="G280" s="37"/>
      <c r="H280" s="37"/>
      <c r="I280" s="230"/>
      <c r="J280" s="37"/>
      <c r="K280" s="37"/>
      <c r="L280" s="41"/>
      <c r="M280" s="231"/>
      <c r="N280" s="232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141</v>
      </c>
      <c r="AU280" s="14" t="s">
        <v>84</v>
      </c>
    </row>
    <row r="281" s="2" customFormat="1" ht="33" customHeight="1">
      <c r="A281" s="35"/>
      <c r="B281" s="36"/>
      <c r="C281" s="215" t="s">
        <v>274</v>
      </c>
      <c r="D281" s="215" t="s">
        <v>136</v>
      </c>
      <c r="E281" s="216" t="s">
        <v>402</v>
      </c>
      <c r="F281" s="217" t="s">
        <v>403</v>
      </c>
      <c r="G281" s="218" t="s">
        <v>148</v>
      </c>
      <c r="H281" s="219">
        <v>75</v>
      </c>
      <c r="I281" s="220"/>
      <c r="J281" s="221">
        <f>ROUND(I281*H281,2)</f>
        <v>0</v>
      </c>
      <c r="K281" s="217" t="s">
        <v>1</v>
      </c>
      <c r="L281" s="41"/>
      <c r="M281" s="222" t="s">
        <v>1</v>
      </c>
      <c r="N281" s="223" t="s">
        <v>39</v>
      </c>
      <c r="O281" s="88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169</v>
      </c>
      <c r="AT281" s="226" t="s">
        <v>136</v>
      </c>
      <c r="AU281" s="226" t="s">
        <v>84</v>
      </c>
      <c r="AY281" s="14" t="s">
        <v>133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4" t="s">
        <v>82</v>
      </c>
      <c r="BK281" s="227">
        <f>ROUND(I281*H281,2)</f>
        <v>0</v>
      </c>
      <c r="BL281" s="14" t="s">
        <v>169</v>
      </c>
      <c r="BM281" s="226" t="s">
        <v>404</v>
      </c>
    </row>
    <row r="282" s="2" customFormat="1">
      <c r="A282" s="35"/>
      <c r="B282" s="36"/>
      <c r="C282" s="37"/>
      <c r="D282" s="228" t="s">
        <v>141</v>
      </c>
      <c r="E282" s="37"/>
      <c r="F282" s="229" t="s">
        <v>403</v>
      </c>
      <c r="G282" s="37"/>
      <c r="H282" s="37"/>
      <c r="I282" s="230"/>
      <c r="J282" s="37"/>
      <c r="K282" s="37"/>
      <c r="L282" s="41"/>
      <c r="M282" s="231"/>
      <c r="N282" s="232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141</v>
      </c>
      <c r="AU282" s="14" t="s">
        <v>84</v>
      </c>
    </row>
    <row r="283" s="12" customFormat="1" ht="25.92" customHeight="1">
      <c r="A283" s="12"/>
      <c r="B283" s="199"/>
      <c r="C283" s="200"/>
      <c r="D283" s="201" t="s">
        <v>73</v>
      </c>
      <c r="E283" s="202" t="s">
        <v>405</v>
      </c>
      <c r="F283" s="202" t="s">
        <v>406</v>
      </c>
      <c r="G283" s="200"/>
      <c r="H283" s="200"/>
      <c r="I283" s="203"/>
      <c r="J283" s="204">
        <f>BK283</f>
        <v>0</v>
      </c>
      <c r="K283" s="200"/>
      <c r="L283" s="205"/>
      <c r="M283" s="206"/>
      <c r="N283" s="207"/>
      <c r="O283" s="207"/>
      <c r="P283" s="208">
        <f>SUM(P284:P285)</f>
        <v>0</v>
      </c>
      <c r="Q283" s="207"/>
      <c r="R283" s="208">
        <f>SUM(R284:R285)</f>
        <v>0</v>
      </c>
      <c r="S283" s="207"/>
      <c r="T283" s="209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154</v>
      </c>
      <c r="AT283" s="211" t="s">
        <v>73</v>
      </c>
      <c r="AU283" s="211" t="s">
        <v>74</v>
      </c>
      <c r="AY283" s="210" t="s">
        <v>133</v>
      </c>
      <c r="BK283" s="212">
        <f>SUM(BK284:BK285)</f>
        <v>0</v>
      </c>
    </row>
    <row r="284" s="2" customFormat="1" ht="16.5" customHeight="1">
      <c r="A284" s="35"/>
      <c r="B284" s="36"/>
      <c r="C284" s="215" t="s">
        <v>407</v>
      </c>
      <c r="D284" s="215" t="s">
        <v>136</v>
      </c>
      <c r="E284" s="216" t="s">
        <v>408</v>
      </c>
      <c r="F284" s="217" t="s">
        <v>409</v>
      </c>
      <c r="G284" s="218" t="s">
        <v>410</v>
      </c>
      <c r="H284" s="219">
        <v>1</v>
      </c>
      <c r="I284" s="220"/>
      <c r="J284" s="221">
        <f>ROUND(I284*H284,2)</f>
        <v>0</v>
      </c>
      <c r="K284" s="217" t="s">
        <v>1</v>
      </c>
      <c r="L284" s="41"/>
      <c r="M284" s="222" t="s">
        <v>1</v>
      </c>
      <c r="N284" s="223" t="s">
        <v>39</v>
      </c>
      <c r="O284" s="88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140</v>
      </c>
      <c r="AT284" s="226" t="s">
        <v>136</v>
      </c>
      <c r="AU284" s="226" t="s">
        <v>82</v>
      </c>
      <c r="AY284" s="14" t="s">
        <v>133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82</v>
      </c>
      <c r="BK284" s="227">
        <f>ROUND(I284*H284,2)</f>
        <v>0</v>
      </c>
      <c r="BL284" s="14" t="s">
        <v>140</v>
      </c>
      <c r="BM284" s="226" t="s">
        <v>411</v>
      </c>
    </row>
    <row r="285" s="2" customFormat="1">
      <c r="A285" s="35"/>
      <c r="B285" s="36"/>
      <c r="C285" s="37"/>
      <c r="D285" s="228" t="s">
        <v>141</v>
      </c>
      <c r="E285" s="37"/>
      <c r="F285" s="229" t="s">
        <v>409</v>
      </c>
      <c r="G285" s="37"/>
      <c r="H285" s="37"/>
      <c r="I285" s="230"/>
      <c r="J285" s="37"/>
      <c r="K285" s="37"/>
      <c r="L285" s="41"/>
      <c r="M285" s="245"/>
      <c r="N285" s="246"/>
      <c r="O285" s="247"/>
      <c r="P285" s="247"/>
      <c r="Q285" s="247"/>
      <c r="R285" s="247"/>
      <c r="S285" s="247"/>
      <c r="T285" s="248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141</v>
      </c>
      <c r="AU285" s="14" t="s">
        <v>82</v>
      </c>
    </row>
    <row r="286" s="2" customFormat="1" ht="6.96" customHeight="1">
      <c r="A286" s="35"/>
      <c r="B286" s="63"/>
      <c r="C286" s="64"/>
      <c r="D286" s="64"/>
      <c r="E286" s="64"/>
      <c r="F286" s="64"/>
      <c r="G286" s="64"/>
      <c r="H286" s="64"/>
      <c r="I286" s="64"/>
      <c r="J286" s="64"/>
      <c r="K286" s="64"/>
      <c r="L286" s="41"/>
      <c r="M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</row>
  </sheetData>
  <sheetProtection sheet="1" autoFilter="0" formatColumns="0" formatRows="0" objects="1" scenarios="1" spinCount="100000" saltValue="6AsaBRKI+2KzZ+O3YmawxwkLIBVmPSoDzyzAv43Qi0b1CEELsY7yjjHRgPsJMXj3JCppWeyX+c1DDENy36XriA==" hashValue="OlI5/wLOX9KzsuLZRxuChELtFmoUOXN34RpdMfjEPwuue/OFmq4QhtaoElPTlsBvKTHSgMXt6KWtpV3hMyiiGw==" algorithmName="SHA-512" password="CC35"/>
  <autoFilter ref="C128:K28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Hostinné ON - oprava_1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20. 9. 2021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ROUND((SUM(BE126:BE214)),  2)</f>
        <v>0</v>
      </c>
      <c r="G33" s="35"/>
      <c r="H33" s="35"/>
      <c r="I33" s="152">
        <v>0.20999999999999999</v>
      </c>
      <c r="J33" s="151">
        <f>ROUND(((SUM(BE126:BE214))*I33),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ROUND((SUM(BF126:BF214)),  2)</f>
        <v>0</v>
      </c>
      <c r="G34" s="35"/>
      <c r="H34" s="35"/>
      <c r="I34" s="152">
        <v>0.14999999999999999</v>
      </c>
      <c r="J34" s="151">
        <f>ROUND(((SUM(BF126:BF214))*I34),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ROUND((SUM(BG126:BG214)),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ROUND((SUM(BH126:BH214)),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ROUND((SUM(BI126:BI214)),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Hostinné ON - oprava_1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Oprava zpevnenych...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20. 9. 2021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413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414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415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108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J178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J191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112</v>
      </c>
      <c r="E104" s="179"/>
      <c r="F104" s="179"/>
      <c r="G104" s="179"/>
      <c r="H104" s="179"/>
      <c r="I104" s="179"/>
      <c r="J104" s="180">
        <f>J194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114</v>
      </c>
      <c r="E105" s="185"/>
      <c r="F105" s="185"/>
      <c r="G105" s="185"/>
      <c r="H105" s="185"/>
      <c r="I105" s="185"/>
      <c r="J105" s="186">
        <f>J195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116</v>
      </c>
      <c r="E106" s="185"/>
      <c r="F106" s="185"/>
      <c r="G106" s="185"/>
      <c r="H106" s="185"/>
      <c r="I106" s="185"/>
      <c r="J106" s="186">
        <f>J198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118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Hostinné ON - oprava_1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SO 02 - Oprava zpevnenych...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20. 9. 2021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30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119</v>
      </c>
      <c r="D125" s="191" t="s">
        <v>59</v>
      </c>
      <c r="E125" s="191" t="s">
        <v>55</v>
      </c>
      <c r="F125" s="191" t="s">
        <v>56</v>
      </c>
      <c r="G125" s="191" t="s">
        <v>120</v>
      </c>
      <c r="H125" s="191" t="s">
        <v>121</v>
      </c>
      <c r="I125" s="191" t="s">
        <v>122</v>
      </c>
      <c r="J125" s="191" t="s">
        <v>102</v>
      </c>
      <c r="K125" s="192" t="s">
        <v>123</v>
      </c>
      <c r="L125" s="193"/>
      <c r="M125" s="97" t="s">
        <v>1</v>
      </c>
      <c r="N125" s="98" t="s">
        <v>38</v>
      </c>
      <c r="O125" s="98" t="s">
        <v>124</v>
      </c>
      <c r="P125" s="98" t="s">
        <v>125</v>
      </c>
      <c r="Q125" s="98" t="s">
        <v>126</v>
      </c>
      <c r="R125" s="98" t="s">
        <v>127</v>
      </c>
      <c r="S125" s="98" t="s">
        <v>128</v>
      </c>
      <c r="T125" s="99" t="s">
        <v>129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130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P127+P194</f>
        <v>0</v>
      </c>
      <c r="Q126" s="101"/>
      <c r="R126" s="196">
        <f>R127+R194</f>
        <v>0</v>
      </c>
      <c r="S126" s="101"/>
      <c r="T126" s="197">
        <f>T127+T194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104</v>
      </c>
      <c r="BK126" s="198">
        <f>BK127+BK194</f>
        <v>0</v>
      </c>
    </row>
    <row r="127" s="12" customFormat="1" ht="25.92" customHeight="1">
      <c r="A127" s="12"/>
      <c r="B127" s="199"/>
      <c r="C127" s="200"/>
      <c r="D127" s="201" t="s">
        <v>73</v>
      </c>
      <c r="E127" s="202" t="s">
        <v>131</v>
      </c>
      <c r="F127" s="202" t="s">
        <v>132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P128+P143+P146+P159+P178+P191</f>
        <v>0</v>
      </c>
      <c r="Q127" s="207"/>
      <c r="R127" s="208">
        <f>R128+R143+R146+R159+R178+R191</f>
        <v>0</v>
      </c>
      <c r="S127" s="207"/>
      <c r="T127" s="209">
        <f>T128+T143+T146+T159+T178+T191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73</v>
      </c>
      <c r="AU127" s="211" t="s">
        <v>74</v>
      </c>
      <c r="AY127" s="210" t="s">
        <v>133</v>
      </c>
      <c r="BK127" s="212">
        <f>BK128+BK143+BK146+BK159+BK178+BK191</f>
        <v>0</v>
      </c>
    </row>
    <row r="128" s="12" customFormat="1" ht="22.8" customHeight="1">
      <c r="A128" s="12"/>
      <c r="B128" s="199"/>
      <c r="C128" s="200"/>
      <c r="D128" s="201" t="s">
        <v>73</v>
      </c>
      <c r="E128" s="213" t="s">
        <v>82</v>
      </c>
      <c r="F128" s="213" t="s">
        <v>416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SUM(P129:P142)</f>
        <v>0</v>
      </c>
      <c r="Q128" s="207"/>
      <c r="R128" s="208">
        <f>SUM(R129:R142)</f>
        <v>0</v>
      </c>
      <c r="S128" s="207"/>
      <c r="T128" s="209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82</v>
      </c>
      <c r="AT128" s="211" t="s">
        <v>73</v>
      </c>
      <c r="AU128" s="211" t="s">
        <v>82</v>
      </c>
      <c r="AY128" s="210" t="s">
        <v>133</v>
      </c>
      <c r="BK128" s="212">
        <f>SUM(BK129:BK142)</f>
        <v>0</v>
      </c>
    </row>
    <row r="129" s="2" customFormat="1" ht="24.15" customHeight="1">
      <c r="A129" s="35"/>
      <c r="B129" s="36"/>
      <c r="C129" s="215" t="s">
        <v>82</v>
      </c>
      <c r="D129" s="215" t="s">
        <v>136</v>
      </c>
      <c r="E129" s="216" t="s">
        <v>417</v>
      </c>
      <c r="F129" s="217" t="s">
        <v>418</v>
      </c>
      <c r="G129" s="218" t="s">
        <v>148</v>
      </c>
      <c r="H129" s="219">
        <v>116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39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140</v>
      </c>
      <c r="AT129" s="226" t="s">
        <v>136</v>
      </c>
      <c r="AU129" s="226" t="s">
        <v>84</v>
      </c>
      <c r="AY129" s="14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82</v>
      </c>
      <c r="BK129" s="227">
        <f>ROUND(I129*H129,2)</f>
        <v>0</v>
      </c>
      <c r="BL129" s="14" t="s">
        <v>140</v>
      </c>
      <c r="BM129" s="226" t="s">
        <v>84</v>
      </c>
    </row>
    <row r="130" s="2" customFormat="1">
      <c r="A130" s="35"/>
      <c r="B130" s="36"/>
      <c r="C130" s="37"/>
      <c r="D130" s="228" t="s">
        <v>141</v>
      </c>
      <c r="E130" s="37"/>
      <c r="F130" s="229" t="s">
        <v>418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84</v>
      </c>
    </row>
    <row r="131" s="2" customFormat="1" ht="16.5" customHeight="1">
      <c r="A131" s="35"/>
      <c r="B131" s="36"/>
      <c r="C131" s="215" t="s">
        <v>84</v>
      </c>
      <c r="D131" s="215" t="s">
        <v>136</v>
      </c>
      <c r="E131" s="216" t="s">
        <v>419</v>
      </c>
      <c r="F131" s="217" t="s">
        <v>420</v>
      </c>
      <c r="G131" s="218" t="s">
        <v>139</v>
      </c>
      <c r="H131" s="219">
        <v>28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39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140</v>
      </c>
      <c r="AT131" s="226" t="s">
        <v>136</v>
      </c>
      <c r="AU131" s="226" t="s">
        <v>84</v>
      </c>
      <c r="AY131" s="14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82</v>
      </c>
      <c r="BK131" s="227">
        <f>ROUND(I131*H131,2)</f>
        <v>0</v>
      </c>
      <c r="BL131" s="14" t="s">
        <v>140</v>
      </c>
      <c r="BM131" s="226" t="s">
        <v>140</v>
      </c>
    </row>
    <row r="132" s="2" customFormat="1">
      <c r="A132" s="35"/>
      <c r="B132" s="36"/>
      <c r="C132" s="37"/>
      <c r="D132" s="228" t="s">
        <v>141</v>
      </c>
      <c r="E132" s="37"/>
      <c r="F132" s="229" t="s">
        <v>420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141</v>
      </c>
      <c r="AU132" s="14" t="s">
        <v>84</v>
      </c>
    </row>
    <row r="133" s="2" customFormat="1" ht="24.15" customHeight="1">
      <c r="A133" s="35"/>
      <c r="B133" s="36"/>
      <c r="C133" s="215" t="s">
        <v>134</v>
      </c>
      <c r="D133" s="215" t="s">
        <v>136</v>
      </c>
      <c r="E133" s="216" t="s">
        <v>421</v>
      </c>
      <c r="F133" s="217" t="s">
        <v>422</v>
      </c>
      <c r="G133" s="218" t="s">
        <v>139</v>
      </c>
      <c r="H133" s="219">
        <v>3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39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140</v>
      </c>
      <c r="AT133" s="226" t="s">
        <v>136</v>
      </c>
      <c r="AU133" s="226" t="s">
        <v>84</v>
      </c>
      <c r="AY133" s="14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82</v>
      </c>
      <c r="BK133" s="227">
        <f>ROUND(I133*H133,2)</f>
        <v>0</v>
      </c>
      <c r="BL133" s="14" t="s">
        <v>140</v>
      </c>
      <c r="BM133" s="226" t="s">
        <v>144</v>
      </c>
    </row>
    <row r="134" s="2" customFormat="1">
      <c r="A134" s="35"/>
      <c r="B134" s="36"/>
      <c r="C134" s="37"/>
      <c r="D134" s="228" t="s">
        <v>141</v>
      </c>
      <c r="E134" s="37"/>
      <c r="F134" s="229" t="s">
        <v>422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141</v>
      </c>
      <c r="AU134" s="14" t="s">
        <v>84</v>
      </c>
    </row>
    <row r="135" s="2" customFormat="1" ht="33" customHeight="1">
      <c r="A135" s="35"/>
      <c r="B135" s="36"/>
      <c r="C135" s="215" t="s">
        <v>140</v>
      </c>
      <c r="D135" s="215" t="s">
        <v>136</v>
      </c>
      <c r="E135" s="216" t="s">
        <v>423</v>
      </c>
      <c r="F135" s="217" t="s">
        <v>424</v>
      </c>
      <c r="G135" s="218" t="s">
        <v>139</v>
      </c>
      <c r="H135" s="219">
        <v>3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39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140</v>
      </c>
      <c r="AT135" s="226" t="s">
        <v>136</v>
      </c>
      <c r="AU135" s="226" t="s">
        <v>84</v>
      </c>
      <c r="AY135" s="14" t="s">
        <v>133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82</v>
      </c>
      <c r="BK135" s="227">
        <f>ROUND(I135*H135,2)</f>
        <v>0</v>
      </c>
      <c r="BL135" s="14" t="s">
        <v>140</v>
      </c>
      <c r="BM135" s="226" t="s">
        <v>151</v>
      </c>
    </row>
    <row r="136" s="2" customFormat="1">
      <c r="A136" s="35"/>
      <c r="B136" s="36"/>
      <c r="C136" s="37"/>
      <c r="D136" s="228" t="s">
        <v>141</v>
      </c>
      <c r="E136" s="37"/>
      <c r="F136" s="229" t="s">
        <v>424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141</v>
      </c>
      <c r="AU136" s="14" t="s">
        <v>84</v>
      </c>
    </row>
    <row r="137" s="2" customFormat="1" ht="24.15" customHeight="1">
      <c r="A137" s="35"/>
      <c r="B137" s="36"/>
      <c r="C137" s="215" t="s">
        <v>154</v>
      </c>
      <c r="D137" s="215" t="s">
        <v>136</v>
      </c>
      <c r="E137" s="216" t="s">
        <v>425</v>
      </c>
      <c r="F137" s="217" t="s">
        <v>426</v>
      </c>
      <c r="G137" s="218" t="s">
        <v>168</v>
      </c>
      <c r="H137" s="219">
        <v>46.399999999999999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140</v>
      </c>
      <c r="AT137" s="226" t="s">
        <v>136</v>
      </c>
      <c r="AU137" s="226" t="s">
        <v>84</v>
      </c>
      <c r="AY137" s="14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140</v>
      </c>
      <c r="BM137" s="226" t="s">
        <v>157</v>
      </c>
    </row>
    <row r="138" s="2" customFormat="1">
      <c r="A138" s="35"/>
      <c r="B138" s="36"/>
      <c r="C138" s="37"/>
      <c r="D138" s="228" t="s">
        <v>141</v>
      </c>
      <c r="E138" s="37"/>
      <c r="F138" s="229" t="s">
        <v>426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141</v>
      </c>
      <c r="AU138" s="14" t="s">
        <v>84</v>
      </c>
    </row>
    <row r="139" s="2" customFormat="1" ht="24.15" customHeight="1">
      <c r="A139" s="35"/>
      <c r="B139" s="36"/>
      <c r="C139" s="215" t="s">
        <v>144</v>
      </c>
      <c r="D139" s="215" t="s">
        <v>136</v>
      </c>
      <c r="E139" s="216" t="s">
        <v>427</v>
      </c>
      <c r="F139" s="217" t="s">
        <v>428</v>
      </c>
      <c r="G139" s="218" t="s">
        <v>168</v>
      </c>
      <c r="H139" s="219">
        <v>46.399999999999999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136</v>
      </c>
      <c r="AU139" s="226" t="s">
        <v>84</v>
      </c>
      <c r="AY139" s="14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140</v>
      </c>
      <c r="BM139" s="226" t="s">
        <v>161</v>
      </c>
    </row>
    <row r="140" s="2" customFormat="1">
      <c r="A140" s="35"/>
      <c r="B140" s="36"/>
      <c r="C140" s="37"/>
      <c r="D140" s="228" t="s">
        <v>141</v>
      </c>
      <c r="E140" s="37"/>
      <c r="F140" s="229" t="s">
        <v>428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84</v>
      </c>
    </row>
    <row r="141" s="2" customFormat="1" ht="24.15" customHeight="1">
      <c r="A141" s="35"/>
      <c r="B141" s="36"/>
      <c r="C141" s="215" t="s">
        <v>162</v>
      </c>
      <c r="D141" s="215" t="s">
        <v>136</v>
      </c>
      <c r="E141" s="216" t="s">
        <v>429</v>
      </c>
      <c r="F141" s="217" t="s">
        <v>430</v>
      </c>
      <c r="G141" s="218" t="s">
        <v>148</v>
      </c>
      <c r="H141" s="219">
        <v>116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140</v>
      </c>
      <c r="AT141" s="226" t="s">
        <v>136</v>
      </c>
      <c r="AU141" s="226" t="s">
        <v>84</v>
      </c>
      <c r="AY141" s="14" t="s">
        <v>133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140</v>
      </c>
      <c r="BM141" s="226" t="s">
        <v>165</v>
      </c>
    </row>
    <row r="142" s="2" customFormat="1">
      <c r="A142" s="35"/>
      <c r="B142" s="36"/>
      <c r="C142" s="37"/>
      <c r="D142" s="228" t="s">
        <v>141</v>
      </c>
      <c r="E142" s="37"/>
      <c r="F142" s="229" t="s">
        <v>430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141</v>
      </c>
      <c r="AU142" s="14" t="s">
        <v>84</v>
      </c>
    </row>
    <row r="143" s="12" customFormat="1" ht="22.8" customHeight="1">
      <c r="A143" s="12"/>
      <c r="B143" s="199"/>
      <c r="C143" s="200"/>
      <c r="D143" s="201" t="s">
        <v>73</v>
      </c>
      <c r="E143" s="213" t="s">
        <v>84</v>
      </c>
      <c r="F143" s="213" t="s">
        <v>431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SUM(P144:P145)</f>
        <v>0</v>
      </c>
      <c r="Q143" s="207"/>
      <c r="R143" s="208">
        <f>SUM(R144:R145)</f>
        <v>0</v>
      </c>
      <c r="S143" s="207"/>
      <c r="T143" s="20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82</v>
      </c>
      <c r="AT143" s="211" t="s">
        <v>73</v>
      </c>
      <c r="AU143" s="211" t="s">
        <v>82</v>
      </c>
      <c r="AY143" s="210" t="s">
        <v>133</v>
      </c>
      <c r="BK143" s="212">
        <f>SUM(BK144:BK145)</f>
        <v>0</v>
      </c>
    </row>
    <row r="144" s="2" customFormat="1" ht="16.5" customHeight="1">
      <c r="A144" s="35"/>
      <c r="B144" s="36"/>
      <c r="C144" s="215" t="s">
        <v>151</v>
      </c>
      <c r="D144" s="215" t="s">
        <v>136</v>
      </c>
      <c r="E144" s="216" t="s">
        <v>432</v>
      </c>
      <c r="F144" s="217" t="s">
        <v>433</v>
      </c>
      <c r="G144" s="218" t="s">
        <v>168</v>
      </c>
      <c r="H144" s="219">
        <v>0.252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140</v>
      </c>
      <c r="AT144" s="226" t="s">
        <v>136</v>
      </c>
      <c r="AU144" s="226" t="s">
        <v>84</v>
      </c>
      <c r="AY144" s="14" t="s">
        <v>133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140</v>
      </c>
      <c r="BM144" s="226" t="s">
        <v>169</v>
      </c>
    </row>
    <row r="145" s="2" customFormat="1">
      <c r="A145" s="35"/>
      <c r="B145" s="36"/>
      <c r="C145" s="37"/>
      <c r="D145" s="228" t="s">
        <v>141</v>
      </c>
      <c r="E145" s="37"/>
      <c r="F145" s="229" t="s">
        <v>433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141</v>
      </c>
      <c r="AU145" s="14" t="s">
        <v>84</v>
      </c>
    </row>
    <row r="146" s="12" customFormat="1" ht="22.8" customHeight="1">
      <c r="A146" s="12"/>
      <c r="B146" s="199"/>
      <c r="C146" s="200"/>
      <c r="D146" s="201" t="s">
        <v>73</v>
      </c>
      <c r="E146" s="213" t="s">
        <v>154</v>
      </c>
      <c r="F146" s="213" t="s">
        <v>434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SUM(P147:P158)</f>
        <v>0</v>
      </c>
      <c r="Q146" s="207"/>
      <c r="R146" s="208">
        <f>SUM(R147:R158)</f>
        <v>0</v>
      </c>
      <c r="S146" s="207"/>
      <c r="T146" s="209">
        <f>SUM(T147:T158)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82</v>
      </c>
      <c r="AT146" s="211" t="s">
        <v>73</v>
      </c>
      <c r="AU146" s="211" t="s">
        <v>82</v>
      </c>
      <c r="AY146" s="210" t="s">
        <v>133</v>
      </c>
      <c r="BK146" s="212">
        <f>SUM(BK147:BK158)</f>
        <v>0</v>
      </c>
    </row>
    <row r="147" s="2" customFormat="1" ht="21.75" customHeight="1">
      <c r="A147" s="35"/>
      <c r="B147" s="36"/>
      <c r="C147" s="215" t="s">
        <v>152</v>
      </c>
      <c r="D147" s="215" t="s">
        <v>136</v>
      </c>
      <c r="E147" s="216" t="s">
        <v>435</v>
      </c>
      <c r="F147" s="217" t="s">
        <v>436</v>
      </c>
      <c r="G147" s="218" t="s">
        <v>148</v>
      </c>
      <c r="H147" s="219">
        <v>116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140</v>
      </c>
      <c r="AT147" s="226" t="s">
        <v>136</v>
      </c>
      <c r="AU147" s="226" t="s">
        <v>84</v>
      </c>
      <c r="AY147" s="14" t="s">
        <v>133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140</v>
      </c>
      <c r="BM147" s="226" t="s">
        <v>172</v>
      </c>
    </row>
    <row r="148" s="2" customFormat="1">
      <c r="A148" s="35"/>
      <c r="B148" s="36"/>
      <c r="C148" s="37"/>
      <c r="D148" s="228" t="s">
        <v>141</v>
      </c>
      <c r="E148" s="37"/>
      <c r="F148" s="229" t="s">
        <v>436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141</v>
      </c>
      <c r="AU148" s="14" t="s">
        <v>84</v>
      </c>
    </row>
    <row r="149" s="2" customFormat="1" ht="16.5" customHeight="1">
      <c r="A149" s="35"/>
      <c r="B149" s="36"/>
      <c r="C149" s="215" t="s">
        <v>157</v>
      </c>
      <c r="D149" s="215" t="s">
        <v>136</v>
      </c>
      <c r="E149" s="216" t="s">
        <v>437</v>
      </c>
      <c r="F149" s="217" t="s">
        <v>438</v>
      </c>
      <c r="G149" s="218" t="s">
        <v>148</v>
      </c>
      <c r="H149" s="219">
        <v>116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39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140</v>
      </c>
      <c r="AT149" s="226" t="s">
        <v>136</v>
      </c>
      <c r="AU149" s="226" t="s">
        <v>84</v>
      </c>
      <c r="AY149" s="14" t="s">
        <v>133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82</v>
      </c>
      <c r="BK149" s="227">
        <f>ROUND(I149*H149,2)</f>
        <v>0</v>
      </c>
      <c r="BL149" s="14" t="s">
        <v>140</v>
      </c>
      <c r="BM149" s="226" t="s">
        <v>175</v>
      </c>
    </row>
    <row r="150" s="2" customFormat="1">
      <c r="A150" s="35"/>
      <c r="B150" s="36"/>
      <c r="C150" s="37"/>
      <c r="D150" s="228" t="s">
        <v>141</v>
      </c>
      <c r="E150" s="37"/>
      <c r="F150" s="229" t="s">
        <v>438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141</v>
      </c>
      <c r="AU150" s="14" t="s">
        <v>84</v>
      </c>
    </row>
    <row r="151" s="2" customFormat="1" ht="37.8" customHeight="1">
      <c r="A151" s="35"/>
      <c r="B151" s="36"/>
      <c r="C151" s="215" t="s">
        <v>176</v>
      </c>
      <c r="D151" s="215" t="s">
        <v>136</v>
      </c>
      <c r="E151" s="216" t="s">
        <v>439</v>
      </c>
      <c r="F151" s="217" t="s">
        <v>440</v>
      </c>
      <c r="G151" s="218" t="s">
        <v>148</v>
      </c>
      <c r="H151" s="219">
        <v>116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140</v>
      </c>
      <c r="AT151" s="226" t="s">
        <v>136</v>
      </c>
      <c r="AU151" s="226" t="s">
        <v>84</v>
      </c>
      <c r="AY151" s="14" t="s">
        <v>133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140</v>
      </c>
      <c r="BM151" s="226" t="s">
        <v>179</v>
      </c>
    </row>
    <row r="152" s="2" customFormat="1">
      <c r="A152" s="35"/>
      <c r="B152" s="36"/>
      <c r="C152" s="37"/>
      <c r="D152" s="228" t="s">
        <v>141</v>
      </c>
      <c r="E152" s="37"/>
      <c r="F152" s="229" t="s">
        <v>440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141</v>
      </c>
      <c r="AU152" s="14" t="s">
        <v>84</v>
      </c>
    </row>
    <row r="153" s="2" customFormat="1" ht="33" customHeight="1">
      <c r="A153" s="35"/>
      <c r="B153" s="36"/>
      <c r="C153" s="215" t="s">
        <v>161</v>
      </c>
      <c r="D153" s="215" t="s">
        <v>136</v>
      </c>
      <c r="E153" s="216" t="s">
        <v>441</v>
      </c>
      <c r="F153" s="217" t="s">
        <v>442</v>
      </c>
      <c r="G153" s="218" t="s">
        <v>160</v>
      </c>
      <c r="H153" s="219">
        <v>1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140</v>
      </c>
      <c r="AT153" s="226" t="s">
        <v>136</v>
      </c>
      <c r="AU153" s="226" t="s">
        <v>84</v>
      </c>
      <c r="AY153" s="14" t="s">
        <v>133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140</v>
      </c>
      <c r="BM153" s="226" t="s">
        <v>182</v>
      </c>
    </row>
    <row r="154" s="2" customFormat="1">
      <c r="A154" s="35"/>
      <c r="B154" s="36"/>
      <c r="C154" s="37"/>
      <c r="D154" s="228" t="s">
        <v>141</v>
      </c>
      <c r="E154" s="37"/>
      <c r="F154" s="229" t="s">
        <v>442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141</v>
      </c>
      <c r="AU154" s="14" t="s">
        <v>84</v>
      </c>
    </row>
    <row r="155" s="2" customFormat="1" ht="24.15" customHeight="1">
      <c r="A155" s="35"/>
      <c r="B155" s="36"/>
      <c r="C155" s="215" t="s">
        <v>183</v>
      </c>
      <c r="D155" s="215" t="s">
        <v>136</v>
      </c>
      <c r="E155" s="216" t="s">
        <v>443</v>
      </c>
      <c r="F155" s="217" t="s">
        <v>444</v>
      </c>
      <c r="G155" s="218" t="s">
        <v>148</v>
      </c>
      <c r="H155" s="219">
        <v>116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140</v>
      </c>
      <c r="AT155" s="226" t="s">
        <v>136</v>
      </c>
      <c r="AU155" s="226" t="s">
        <v>84</v>
      </c>
      <c r="AY155" s="14" t="s">
        <v>133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140</v>
      </c>
      <c r="BM155" s="226" t="s">
        <v>186</v>
      </c>
    </row>
    <row r="156" s="2" customFormat="1">
      <c r="A156" s="35"/>
      <c r="B156" s="36"/>
      <c r="C156" s="37"/>
      <c r="D156" s="228" t="s">
        <v>141</v>
      </c>
      <c r="E156" s="37"/>
      <c r="F156" s="229" t="s">
        <v>444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141</v>
      </c>
      <c r="AU156" s="14" t="s">
        <v>84</v>
      </c>
    </row>
    <row r="157" s="2" customFormat="1" ht="21.75" customHeight="1">
      <c r="A157" s="35"/>
      <c r="B157" s="36"/>
      <c r="C157" s="233" t="s">
        <v>165</v>
      </c>
      <c r="D157" s="233" t="s">
        <v>253</v>
      </c>
      <c r="E157" s="234" t="s">
        <v>445</v>
      </c>
      <c r="F157" s="235" t="s">
        <v>446</v>
      </c>
      <c r="G157" s="236" t="s">
        <v>148</v>
      </c>
      <c r="H157" s="237">
        <v>121.8</v>
      </c>
      <c r="I157" s="238"/>
      <c r="J157" s="239">
        <f>ROUND(I157*H157,2)</f>
        <v>0</v>
      </c>
      <c r="K157" s="235" t="s">
        <v>1</v>
      </c>
      <c r="L157" s="240"/>
      <c r="M157" s="241" t="s">
        <v>1</v>
      </c>
      <c r="N157" s="242" t="s">
        <v>39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151</v>
      </c>
      <c r="AT157" s="226" t="s">
        <v>253</v>
      </c>
      <c r="AU157" s="226" t="s">
        <v>84</v>
      </c>
      <c r="AY157" s="14" t="s">
        <v>133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140</v>
      </c>
      <c r="BM157" s="226" t="s">
        <v>191</v>
      </c>
    </row>
    <row r="158" s="2" customFormat="1">
      <c r="A158" s="35"/>
      <c r="B158" s="36"/>
      <c r="C158" s="37"/>
      <c r="D158" s="228" t="s">
        <v>141</v>
      </c>
      <c r="E158" s="37"/>
      <c r="F158" s="229" t="s">
        <v>446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141</v>
      </c>
      <c r="AU158" s="14" t="s">
        <v>84</v>
      </c>
    </row>
    <row r="159" s="12" customFormat="1" ht="22.8" customHeight="1">
      <c r="A159" s="12"/>
      <c r="B159" s="199"/>
      <c r="C159" s="200"/>
      <c r="D159" s="201" t="s">
        <v>73</v>
      </c>
      <c r="E159" s="213" t="s">
        <v>152</v>
      </c>
      <c r="F159" s="213" t="s">
        <v>153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SUM(P160:P177)</f>
        <v>0</v>
      </c>
      <c r="Q159" s="207"/>
      <c r="R159" s="208">
        <f>SUM(R160:R177)</f>
        <v>0</v>
      </c>
      <c r="S159" s="207"/>
      <c r="T159" s="209">
        <f>SUM(T160:T177)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82</v>
      </c>
      <c r="AT159" s="211" t="s">
        <v>73</v>
      </c>
      <c r="AU159" s="211" t="s">
        <v>82</v>
      </c>
      <c r="AY159" s="210" t="s">
        <v>133</v>
      </c>
      <c r="BK159" s="212">
        <f>SUM(BK160:BK177)</f>
        <v>0</v>
      </c>
    </row>
    <row r="160" s="2" customFormat="1" ht="24.15" customHeight="1">
      <c r="A160" s="35"/>
      <c r="B160" s="36"/>
      <c r="C160" s="215" t="s">
        <v>8</v>
      </c>
      <c r="D160" s="215" t="s">
        <v>136</v>
      </c>
      <c r="E160" s="216" t="s">
        <v>447</v>
      </c>
      <c r="F160" s="217" t="s">
        <v>448</v>
      </c>
      <c r="G160" s="218" t="s">
        <v>139</v>
      </c>
      <c r="H160" s="219">
        <v>28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140</v>
      </c>
      <c r="AT160" s="226" t="s">
        <v>136</v>
      </c>
      <c r="AU160" s="226" t="s">
        <v>84</v>
      </c>
      <c r="AY160" s="14" t="s">
        <v>133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140</v>
      </c>
      <c r="BM160" s="226" t="s">
        <v>194</v>
      </c>
    </row>
    <row r="161" s="2" customFormat="1">
      <c r="A161" s="35"/>
      <c r="B161" s="36"/>
      <c r="C161" s="37"/>
      <c r="D161" s="228" t="s">
        <v>141</v>
      </c>
      <c r="E161" s="37"/>
      <c r="F161" s="229" t="s">
        <v>448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141</v>
      </c>
      <c r="AU161" s="14" t="s">
        <v>84</v>
      </c>
    </row>
    <row r="162" s="2" customFormat="1" ht="16.5" customHeight="1">
      <c r="A162" s="35"/>
      <c r="B162" s="36"/>
      <c r="C162" s="233" t="s">
        <v>169</v>
      </c>
      <c r="D162" s="233" t="s">
        <v>253</v>
      </c>
      <c r="E162" s="234" t="s">
        <v>449</v>
      </c>
      <c r="F162" s="235" t="s">
        <v>450</v>
      </c>
      <c r="G162" s="236" t="s">
        <v>139</v>
      </c>
      <c r="H162" s="237">
        <v>30</v>
      </c>
      <c r="I162" s="238"/>
      <c r="J162" s="239">
        <f>ROUND(I162*H162,2)</f>
        <v>0</v>
      </c>
      <c r="K162" s="235" t="s">
        <v>1</v>
      </c>
      <c r="L162" s="240"/>
      <c r="M162" s="241" t="s">
        <v>1</v>
      </c>
      <c r="N162" s="242" t="s">
        <v>39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151</v>
      </c>
      <c r="AT162" s="226" t="s">
        <v>253</v>
      </c>
      <c r="AU162" s="226" t="s">
        <v>84</v>
      </c>
      <c r="AY162" s="14" t="s">
        <v>133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140</v>
      </c>
      <c r="BM162" s="226" t="s">
        <v>197</v>
      </c>
    </row>
    <row r="163" s="2" customFormat="1">
      <c r="A163" s="35"/>
      <c r="B163" s="36"/>
      <c r="C163" s="37"/>
      <c r="D163" s="228" t="s">
        <v>141</v>
      </c>
      <c r="E163" s="37"/>
      <c r="F163" s="229" t="s">
        <v>450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141</v>
      </c>
      <c r="AU163" s="14" t="s">
        <v>84</v>
      </c>
    </row>
    <row r="164" s="2" customFormat="1" ht="33" customHeight="1">
      <c r="A164" s="35"/>
      <c r="B164" s="36"/>
      <c r="C164" s="215" t="s">
        <v>198</v>
      </c>
      <c r="D164" s="215" t="s">
        <v>136</v>
      </c>
      <c r="E164" s="216" t="s">
        <v>451</v>
      </c>
      <c r="F164" s="217" t="s">
        <v>452</v>
      </c>
      <c r="G164" s="218" t="s">
        <v>139</v>
      </c>
      <c r="H164" s="219">
        <v>12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39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140</v>
      </c>
      <c r="AT164" s="226" t="s">
        <v>136</v>
      </c>
      <c r="AU164" s="226" t="s">
        <v>84</v>
      </c>
      <c r="AY164" s="14" t="s">
        <v>133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82</v>
      </c>
      <c r="BK164" s="227">
        <f>ROUND(I164*H164,2)</f>
        <v>0</v>
      </c>
      <c r="BL164" s="14" t="s">
        <v>140</v>
      </c>
      <c r="BM164" s="226" t="s">
        <v>201</v>
      </c>
    </row>
    <row r="165" s="2" customFormat="1">
      <c r="A165" s="35"/>
      <c r="B165" s="36"/>
      <c r="C165" s="37"/>
      <c r="D165" s="228" t="s">
        <v>141</v>
      </c>
      <c r="E165" s="37"/>
      <c r="F165" s="229" t="s">
        <v>452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141</v>
      </c>
      <c r="AU165" s="14" t="s">
        <v>84</v>
      </c>
    </row>
    <row r="166" s="2" customFormat="1" ht="16.5" customHeight="1">
      <c r="A166" s="35"/>
      <c r="B166" s="36"/>
      <c r="C166" s="233" t="s">
        <v>172</v>
      </c>
      <c r="D166" s="233" t="s">
        <v>253</v>
      </c>
      <c r="E166" s="234" t="s">
        <v>453</v>
      </c>
      <c r="F166" s="235" t="s">
        <v>454</v>
      </c>
      <c r="G166" s="236" t="s">
        <v>139</v>
      </c>
      <c r="H166" s="237">
        <v>12</v>
      </c>
      <c r="I166" s="238"/>
      <c r="J166" s="239">
        <f>ROUND(I166*H166,2)</f>
        <v>0</v>
      </c>
      <c r="K166" s="235" t="s">
        <v>1</v>
      </c>
      <c r="L166" s="240"/>
      <c r="M166" s="241" t="s">
        <v>1</v>
      </c>
      <c r="N166" s="242" t="s">
        <v>39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151</v>
      </c>
      <c r="AT166" s="226" t="s">
        <v>253</v>
      </c>
      <c r="AU166" s="226" t="s">
        <v>84</v>
      </c>
      <c r="AY166" s="14" t="s">
        <v>133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82</v>
      </c>
      <c r="BK166" s="227">
        <f>ROUND(I166*H166,2)</f>
        <v>0</v>
      </c>
      <c r="BL166" s="14" t="s">
        <v>140</v>
      </c>
      <c r="BM166" s="226" t="s">
        <v>204</v>
      </c>
    </row>
    <row r="167" s="2" customFormat="1">
      <c r="A167" s="35"/>
      <c r="B167" s="36"/>
      <c r="C167" s="37"/>
      <c r="D167" s="228" t="s">
        <v>141</v>
      </c>
      <c r="E167" s="37"/>
      <c r="F167" s="229" t="s">
        <v>454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141</v>
      </c>
      <c r="AU167" s="14" t="s">
        <v>84</v>
      </c>
    </row>
    <row r="168" s="2" customFormat="1" ht="33" customHeight="1">
      <c r="A168" s="35"/>
      <c r="B168" s="36"/>
      <c r="C168" s="215" t="s">
        <v>205</v>
      </c>
      <c r="D168" s="215" t="s">
        <v>136</v>
      </c>
      <c r="E168" s="216" t="s">
        <v>455</v>
      </c>
      <c r="F168" s="217" t="s">
        <v>456</v>
      </c>
      <c r="G168" s="218" t="s">
        <v>251</v>
      </c>
      <c r="H168" s="219">
        <v>3</v>
      </c>
      <c r="I168" s="220"/>
      <c r="J168" s="221">
        <f>ROUND(I168*H168,2)</f>
        <v>0</v>
      </c>
      <c r="K168" s="217" t="s">
        <v>1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140</v>
      </c>
      <c r="AT168" s="226" t="s">
        <v>136</v>
      </c>
      <c r="AU168" s="226" t="s">
        <v>84</v>
      </c>
      <c r="AY168" s="14" t="s">
        <v>133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140</v>
      </c>
      <c r="BM168" s="226" t="s">
        <v>208</v>
      </c>
    </row>
    <row r="169" s="2" customFormat="1">
      <c r="A169" s="35"/>
      <c r="B169" s="36"/>
      <c r="C169" s="37"/>
      <c r="D169" s="228" t="s">
        <v>141</v>
      </c>
      <c r="E169" s="37"/>
      <c r="F169" s="229" t="s">
        <v>456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141</v>
      </c>
      <c r="AU169" s="14" t="s">
        <v>84</v>
      </c>
    </row>
    <row r="170" s="2" customFormat="1" ht="33" customHeight="1">
      <c r="A170" s="35"/>
      <c r="B170" s="36"/>
      <c r="C170" s="215" t="s">
        <v>175</v>
      </c>
      <c r="D170" s="215" t="s">
        <v>136</v>
      </c>
      <c r="E170" s="216" t="s">
        <v>457</v>
      </c>
      <c r="F170" s="217" t="s">
        <v>458</v>
      </c>
      <c r="G170" s="218" t="s">
        <v>251</v>
      </c>
      <c r="H170" s="219">
        <v>3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39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140</v>
      </c>
      <c r="AT170" s="226" t="s">
        <v>136</v>
      </c>
      <c r="AU170" s="226" t="s">
        <v>84</v>
      </c>
      <c r="AY170" s="14" t="s">
        <v>133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82</v>
      </c>
      <c r="BK170" s="227">
        <f>ROUND(I170*H170,2)</f>
        <v>0</v>
      </c>
      <c r="BL170" s="14" t="s">
        <v>140</v>
      </c>
      <c r="BM170" s="226" t="s">
        <v>211</v>
      </c>
    </row>
    <row r="171" s="2" customFormat="1">
      <c r="A171" s="35"/>
      <c r="B171" s="36"/>
      <c r="C171" s="37"/>
      <c r="D171" s="228" t="s">
        <v>141</v>
      </c>
      <c r="E171" s="37"/>
      <c r="F171" s="229" t="s">
        <v>458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141</v>
      </c>
      <c r="AU171" s="14" t="s">
        <v>84</v>
      </c>
    </row>
    <row r="172" s="2" customFormat="1" ht="33" customHeight="1">
      <c r="A172" s="35"/>
      <c r="B172" s="36"/>
      <c r="C172" s="215" t="s">
        <v>7</v>
      </c>
      <c r="D172" s="215" t="s">
        <v>136</v>
      </c>
      <c r="E172" s="216" t="s">
        <v>459</v>
      </c>
      <c r="F172" s="217" t="s">
        <v>460</v>
      </c>
      <c r="G172" s="218" t="s">
        <v>251</v>
      </c>
      <c r="H172" s="219">
        <v>4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140</v>
      </c>
      <c r="AT172" s="226" t="s">
        <v>136</v>
      </c>
      <c r="AU172" s="226" t="s">
        <v>84</v>
      </c>
      <c r="AY172" s="14" t="s">
        <v>133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140</v>
      </c>
      <c r="BM172" s="226" t="s">
        <v>214</v>
      </c>
    </row>
    <row r="173" s="2" customFormat="1">
      <c r="A173" s="35"/>
      <c r="B173" s="36"/>
      <c r="C173" s="37"/>
      <c r="D173" s="228" t="s">
        <v>141</v>
      </c>
      <c r="E173" s="37"/>
      <c r="F173" s="229" t="s">
        <v>460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141</v>
      </c>
      <c r="AU173" s="14" t="s">
        <v>84</v>
      </c>
    </row>
    <row r="174" s="2" customFormat="1" ht="24.15" customHeight="1">
      <c r="A174" s="35"/>
      <c r="B174" s="36"/>
      <c r="C174" s="215" t="s">
        <v>179</v>
      </c>
      <c r="D174" s="215" t="s">
        <v>136</v>
      </c>
      <c r="E174" s="216" t="s">
        <v>461</v>
      </c>
      <c r="F174" s="217" t="s">
        <v>462</v>
      </c>
      <c r="G174" s="218" t="s">
        <v>139</v>
      </c>
      <c r="H174" s="219">
        <v>29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140</v>
      </c>
      <c r="AT174" s="226" t="s">
        <v>136</v>
      </c>
      <c r="AU174" s="226" t="s">
        <v>84</v>
      </c>
      <c r="AY174" s="14" t="s">
        <v>133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140</v>
      </c>
      <c r="BM174" s="226" t="s">
        <v>217</v>
      </c>
    </row>
    <row r="175" s="2" customFormat="1">
      <c r="A175" s="35"/>
      <c r="B175" s="36"/>
      <c r="C175" s="37"/>
      <c r="D175" s="228" t="s">
        <v>141</v>
      </c>
      <c r="E175" s="37"/>
      <c r="F175" s="229" t="s">
        <v>462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141</v>
      </c>
      <c r="AU175" s="14" t="s">
        <v>84</v>
      </c>
    </row>
    <row r="176" s="2" customFormat="1" ht="33" customHeight="1">
      <c r="A176" s="35"/>
      <c r="B176" s="36"/>
      <c r="C176" s="215" t="s">
        <v>218</v>
      </c>
      <c r="D176" s="215" t="s">
        <v>136</v>
      </c>
      <c r="E176" s="216" t="s">
        <v>463</v>
      </c>
      <c r="F176" s="217" t="s">
        <v>464</v>
      </c>
      <c r="G176" s="218" t="s">
        <v>139</v>
      </c>
      <c r="H176" s="219">
        <v>29</v>
      </c>
      <c r="I176" s="220"/>
      <c r="J176" s="221">
        <f>ROUND(I176*H176,2)</f>
        <v>0</v>
      </c>
      <c r="K176" s="217" t="s">
        <v>1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140</v>
      </c>
      <c r="AT176" s="226" t="s">
        <v>136</v>
      </c>
      <c r="AU176" s="226" t="s">
        <v>84</v>
      </c>
      <c r="AY176" s="14" t="s">
        <v>133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140</v>
      </c>
      <c r="BM176" s="226" t="s">
        <v>221</v>
      </c>
    </row>
    <row r="177" s="2" customFormat="1">
      <c r="A177" s="35"/>
      <c r="B177" s="36"/>
      <c r="C177" s="37"/>
      <c r="D177" s="228" t="s">
        <v>141</v>
      </c>
      <c r="E177" s="37"/>
      <c r="F177" s="229" t="s">
        <v>464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141</v>
      </c>
      <c r="AU177" s="14" t="s">
        <v>84</v>
      </c>
    </row>
    <row r="178" s="12" customFormat="1" ht="22.8" customHeight="1">
      <c r="A178" s="12"/>
      <c r="B178" s="199"/>
      <c r="C178" s="200"/>
      <c r="D178" s="201" t="s">
        <v>73</v>
      </c>
      <c r="E178" s="213" t="s">
        <v>222</v>
      </c>
      <c r="F178" s="213" t="s">
        <v>223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SUM(P179:P190)</f>
        <v>0</v>
      </c>
      <c r="Q178" s="207"/>
      <c r="R178" s="208">
        <f>SUM(R179:R190)</f>
        <v>0</v>
      </c>
      <c r="S178" s="207"/>
      <c r="T178" s="209">
        <f>SUM(T179:T190)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82</v>
      </c>
      <c r="AT178" s="211" t="s">
        <v>73</v>
      </c>
      <c r="AU178" s="211" t="s">
        <v>82</v>
      </c>
      <c r="AY178" s="210" t="s">
        <v>133</v>
      </c>
      <c r="BK178" s="212">
        <f>SUM(BK179:BK190)</f>
        <v>0</v>
      </c>
    </row>
    <row r="179" s="2" customFormat="1" ht="16.5" customHeight="1">
      <c r="A179" s="35"/>
      <c r="B179" s="36"/>
      <c r="C179" s="215" t="s">
        <v>182</v>
      </c>
      <c r="D179" s="215" t="s">
        <v>136</v>
      </c>
      <c r="E179" s="216" t="s">
        <v>465</v>
      </c>
      <c r="F179" s="217" t="s">
        <v>466</v>
      </c>
      <c r="G179" s="218" t="s">
        <v>226</v>
      </c>
      <c r="H179" s="219">
        <v>38.311999999999998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140</v>
      </c>
      <c r="AT179" s="226" t="s">
        <v>136</v>
      </c>
      <c r="AU179" s="226" t="s">
        <v>84</v>
      </c>
      <c r="AY179" s="14" t="s">
        <v>133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140</v>
      </c>
      <c r="BM179" s="226" t="s">
        <v>227</v>
      </c>
    </row>
    <row r="180" s="2" customFormat="1">
      <c r="A180" s="35"/>
      <c r="B180" s="36"/>
      <c r="C180" s="37"/>
      <c r="D180" s="228" t="s">
        <v>141</v>
      </c>
      <c r="E180" s="37"/>
      <c r="F180" s="229" t="s">
        <v>466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141</v>
      </c>
      <c r="AU180" s="14" t="s">
        <v>84</v>
      </c>
    </row>
    <row r="181" s="2" customFormat="1" ht="24.15" customHeight="1">
      <c r="A181" s="35"/>
      <c r="B181" s="36"/>
      <c r="C181" s="215" t="s">
        <v>228</v>
      </c>
      <c r="D181" s="215" t="s">
        <v>136</v>
      </c>
      <c r="E181" s="216" t="s">
        <v>467</v>
      </c>
      <c r="F181" s="217" t="s">
        <v>468</v>
      </c>
      <c r="G181" s="218" t="s">
        <v>226</v>
      </c>
      <c r="H181" s="219">
        <v>38.311999999999998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140</v>
      </c>
      <c r="AT181" s="226" t="s">
        <v>136</v>
      </c>
      <c r="AU181" s="226" t="s">
        <v>84</v>
      </c>
      <c r="AY181" s="14" t="s">
        <v>133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140</v>
      </c>
      <c r="BM181" s="226" t="s">
        <v>231</v>
      </c>
    </row>
    <row r="182" s="2" customFormat="1">
      <c r="A182" s="35"/>
      <c r="B182" s="36"/>
      <c r="C182" s="37"/>
      <c r="D182" s="228" t="s">
        <v>141</v>
      </c>
      <c r="E182" s="37"/>
      <c r="F182" s="229" t="s">
        <v>468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141</v>
      </c>
      <c r="AU182" s="14" t="s">
        <v>84</v>
      </c>
    </row>
    <row r="183" s="2" customFormat="1" ht="33" customHeight="1">
      <c r="A183" s="35"/>
      <c r="B183" s="36"/>
      <c r="C183" s="215" t="s">
        <v>186</v>
      </c>
      <c r="D183" s="215" t="s">
        <v>136</v>
      </c>
      <c r="E183" s="216" t="s">
        <v>469</v>
      </c>
      <c r="F183" s="217" t="s">
        <v>470</v>
      </c>
      <c r="G183" s="218" t="s">
        <v>226</v>
      </c>
      <c r="H183" s="219">
        <v>38.311999999999998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140</v>
      </c>
      <c r="AT183" s="226" t="s">
        <v>136</v>
      </c>
      <c r="AU183" s="226" t="s">
        <v>84</v>
      </c>
      <c r="AY183" s="14" t="s">
        <v>133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140</v>
      </c>
      <c r="BM183" s="226" t="s">
        <v>234</v>
      </c>
    </row>
    <row r="184" s="2" customFormat="1">
      <c r="A184" s="35"/>
      <c r="B184" s="36"/>
      <c r="C184" s="37"/>
      <c r="D184" s="228" t="s">
        <v>141</v>
      </c>
      <c r="E184" s="37"/>
      <c r="F184" s="229" t="s">
        <v>470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141</v>
      </c>
      <c r="AU184" s="14" t="s">
        <v>84</v>
      </c>
    </row>
    <row r="185" s="2" customFormat="1" ht="24.15" customHeight="1">
      <c r="A185" s="35"/>
      <c r="B185" s="36"/>
      <c r="C185" s="215" t="s">
        <v>235</v>
      </c>
      <c r="D185" s="215" t="s">
        <v>136</v>
      </c>
      <c r="E185" s="216" t="s">
        <v>229</v>
      </c>
      <c r="F185" s="217" t="s">
        <v>230</v>
      </c>
      <c r="G185" s="218" t="s">
        <v>226</v>
      </c>
      <c r="H185" s="219">
        <v>38.311999999999998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140</v>
      </c>
      <c r="AT185" s="226" t="s">
        <v>136</v>
      </c>
      <c r="AU185" s="226" t="s">
        <v>84</v>
      </c>
      <c r="AY185" s="14" t="s">
        <v>133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140</v>
      </c>
      <c r="BM185" s="226" t="s">
        <v>238</v>
      </c>
    </row>
    <row r="186" s="2" customFormat="1">
      <c r="A186" s="35"/>
      <c r="B186" s="36"/>
      <c r="C186" s="37"/>
      <c r="D186" s="228" t="s">
        <v>141</v>
      </c>
      <c r="E186" s="37"/>
      <c r="F186" s="229" t="s">
        <v>230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141</v>
      </c>
      <c r="AU186" s="14" t="s">
        <v>84</v>
      </c>
    </row>
    <row r="187" s="2" customFormat="1" ht="24.15" customHeight="1">
      <c r="A187" s="35"/>
      <c r="B187" s="36"/>
      <c r="C187" s="215" t="s">
        <v>191</v>
      </c>
      <c r="D187" s="215" t="s">
        <v>136</v>
      </c>
      <c r="E187" s="216" t="s">
        <v>232</v>
      </c>
      <c r="F187" s="217" t="s">
        <v>233</v>
      </c>
      <c r="G187" s="218" t="s">
        <v>226</v>
      </c>
      <c r="H187" s="219">
        <v>766.24000000000001</v>
      </c>
      <c r="I187" s="220"/>
      <c r="J187" s="221">
        <f>ROUND(I187*H187,2)</f>
        <v>0</v>
      </c>
      <c r="K187" s="217" t="s">
        <v>1</v>
      </c>
      <c r="L187" s="41"/>
      <c r="M187" s="222" t="s">
        <v>1</v>
      </c>
      <c r="N187" s="223" t="s">
        <v>39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140</v>
      </c>
      <c r="AT187" s="226" t="s">
        <v>136</v>
      </c>
      <c r="AU187" s="226" t="s">
        <v>84</v>
      </c>
      <c r="AY187" s="14" t="s">
        <v>133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140</v>
      </c>
      <c r="BM187" s="226" t="s">
        <v>243</v>
      </c>
    </row>
    <row r="188" s="2" customFormat="1">
      <c r="A188" s="35"/>
      <c r="B188" s="36"/>
      <c r="C188" s="37"/>
      <c r="D188" s="228" t="s">
        <v>141</v>
      </c>
      <c r="E188" s="37"/>
      <c r="F188" s="229" t="s">
        <v>233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141</v>
      </c>
      <c r="AU188" s="14" t="s">
        <v>84</v>
      </c>
    </row>
    <row r="189" s="2" customFormat="1" ht="33" customHeight="1">
      <c r="A189" s="35"/>
      <c r="B189" s="36"/>
      <c r="C189" s="215" t="s">
        <v>248</v>
      </c>
      <c r="D189" s="215" t="s">
        <v>136</v>
      </c>
      <c r="E189" s="216" t="s">
        <v>471</v>
      </c>
      <c r="F189" s="217" t="s">
        <v>472</v>
      </c>
      <c r="G189" s="218" t="s">
        <v>226</v>
      </c>
      <c r="H189" s="219">
        <v>38.311999999999998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39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140</v>
      </c>
      <c r="AT189" s="226" t="s">
        <v>136</v>
      </c>
      <c r="AU189" s="226" t="s">
        <v>84</v>
      </c>
      <c r="AY189" s="14" t="s">
        <v>133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82</v>
      </c>
      <c r="BK189" s="227">
        <f>ROUND(I189*H189,2)</f>
        <v>0</v>
      </c>
      <c r="BL189" s="14" t="s">
        <v>140</v>
      </c>
      <c r="BM189" s="226" t="s">
        <v>252</v>
      </c>
    </row>
    <row r="190" s="2" customFormat="1">
      <c r="A190" s="35"/>
      <c r="B190" s="36"/>
      <c r="C190" s="37"/>
      <c r="D190" s="228" t="s">
        <v>141</v>
      </c>
      <c r="E190" s="37"/>
      <c r="F190" s="229" t="s">
        <v>472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141</v>
      </c>
      <c r="AU190" s="14" t="s">
        <v>84</v>
      </c>
    </row>
    <row r="191" s="12" customFormat="1" ht="22.8" customHeight="1">
      <c r="A191" s="12"/>
      <c r="B191" s="199"/>
      <c r="C191" s="200"/>
      <c r="D191" s="201" t="s">
        <v>73</v>
      </c>
      <c r="E191" s="213" t="s">
        <v>239</v>
      </c>
      <c r="F191" s="213" t="s">
        <v>240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SUM(P192:P193)</f>
        <v>0</v>
      </c>
      <c r="Q191" s="207"/>
      <c r="R191" s="208">
        <f>SUM(R192:R193)</f>
        <v>0</v>
      </c>
      <c r="S191" s="207"/>
      <c r="T191" s="209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82</v>
      </c>
      <c r="AT191" s="211" t="s">
        <v>73</v>
      </c>
      <c r="AU191" s="211" t="s">
        <v>82</v>
      </c>
      <c r="AY191" s="210" t="s">
        <v>133</v>
      </c>
      <c r="BK191" s="212">
        <f>SUM(BK192:BK193)</f>
        <v>0</v>
      </c>
    </row>
    <row r="192" s="2" customFormat="1" ht="24.15" customHeight="1">
      <c r="A192" s="35"/>
      <c r="B192" s="36"/>
      <c r="C192" s="215" t="s">
        <v>194</v>
      </c>
      <c r="D192" s="215" t="s">
        <v>136</v>
      </c>
      <c r="E192" s="216" t="s">
        <v>473</v>
      </c>
      <c r="F192" s="217" t="s">
        <v>474</v>
      </c>
      <c r="G192" s="218" t="s">
        <v>226</v>
      </c>
      <c r="H192" s="219">
        <v>89.683000000000007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140</v>
      </c>
      <c r="AT192" s="226" t="s">
        <v>136</v>
      </c>
      <c r="AU192" s="226" t="s">
        <v>84</v>
      </c>
      <c r="AY192" s="14" t="s">
        <v>133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140</v>
      </c>
      <c r="BM192" s="226" t="s">
        <v>256</v>
      </c>
    </row>
    <row r="193" s="2" customFormat="1">
      <c r="A193" s="35"/>
      <c r="B193" s="36"/>
      <c r="C193" s="37"/>
      <c r="D193" s="228" t="s">
        <v>141</v>
      </c>
      <c r="E193" s="37"/>
      <c r="F193" s="229" t="s">
        <v>474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141</v>
      </c>
      <c r="AU193" s="14" t="s">
        <v>84</v>
      </c>
    </row>
    <row r="194" s="12" customFormat="1" ht="25.92" customHeight="1">
      <c r="A194" s="12"/>
      <c r="B194" s="199"/>
      <c r="C194" s="200"/>
      <c r="D194" s="201" t="s">
        <v>73</v>
      </c>
      <c r="E194" s="202" t="s">
        <v>244</v>
      </c>
      <c r="F194" s="202" t="s">
        <v>245</v>
      </c>
      <c r="G194" s="200"/>
      <c r="H194" s="200"/>
      <c r="I194" s="203"/>
      <c r="J194" s="204">
        <f>BK194</f>
        <v>0</v>
      </c>
      <c r="K194" s="200"/>
      <c r="L194" s="205"/>
      <c r="M194" s="206"/>
      <c r="N194" s="207"/>
      <c r="O194" s="207"/>
      <c r="P194" s="208">
        <f>P195+P198</f>
        <v>0</v>
      </c>
      <c r="Q194" s="207"/>
      <c r="R194" s="208">
        <f>R195+R198</f>
        <v>0</v>
      </c>
      <c r="S194" s="207"/>
      <c r="T194" s="209">
        <f>T195+T198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84</v>
      </c>
      <c r="AT194" s="211" t="s">
        <v>73</v>
      </c>
      <c r="AU194" s="211" t="s">
        <v>74</v>
      </c>
      <c r="AY194" s="210" t="s">
        <v>133</v>
      </c>
      <c r="BK194" s="212">
        <f>BK195+BK198</f>
        <v>0</v>
      </c>
    </row>
    <row r="195" s="12" customFormat="1" ht="22.8" customHeight="1">
      <c r="A195" s="12"/>
      <c r="B195" s="199"/>
      <c r="C195" s="200"/>
      <c r="D195" s="201" t="s">
        <v>73</v>
      </c>
      <c r="E195" s="213" t="s">
        <v>316</v>
      </c>
      <c r="F195" s="213" t="s">
        <v>317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SUM(P196:P197)</f>
        <v>0</v>
      </c>
      <c r="Q195" s="207"/>
      <c r="R195" s="208">
        <f>SUM(R196:R197)</f>
        <v>0</v>
      </c>
      <c r="S195" s="207"/>
      <c r="T195" s="209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84</v>
      </c>
      <c r="AT195" s="211" t="s">
        <v>73</v>
      </c>
      <c r="AU195" s="211" t="s">
        <v>82</v>
      </c>
      <c r="AY195" s="210" t="s">
        <v>133</v>
      </c>
      <c r="BK195" s="212">
        <f>SUM(BK196:BK197)</f>
        <v>0</v>
      </c>
    </row>
    <row r="196" s="2" customFormat="1" ht="16.5" customHeight="1">
      <c r="A196" s="35"/>
      <c r="B196" s="36"/>
      <c r="C196" s="215" t="s">
        <v>257</v>
      </c>
      <c r="D196" s="215" t="s">
        <v>136</v>
      </c>
      <c r="E196" s="216" t="s">
        <v>475</v>
      </c>
      <c r="F196" s="217" t="s">
        <v>476</v>
      </c>
      <c r="G196" s="218" t="s">
        <v>139</v>
      </c>
      <c r="H196" s="219">
        <v>8</v>
      </c>
      <c r="I196" s="220"/>
      <c r="J196" s="221">
        <f>ROUND(I196*H196,2)</f>
        <v>0</v>
      </c>
      <c r="K196" s="217" t="s">
        <v>1</v>
      </c>
      <c r="L196" s="41"/>
      <c r="M196" s="222" t="s">
        <v>1</v>
      </c>
      <c r="N196" s="223" t="s">
        <v>39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169</v>
      </c>
      <c r="AT196" s="226" t="s">
        <v>136</v>
      </c>
      <c r="AU196" s="226" t="s">
        <v>84</v>
      </c>
      <c r="AY196" s="14" t="s">
        <v>133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82</v>
      </c>
      <c r="BK196" s="227">
        <f>ROUND(I196*H196,2)</f>
        <v>0</v>
      </c>
      <c r="BL196" s="14" t="s">
        <v>169</v>
      </c>
      <c r="BM196" s="226" t="s">
        <v>260</v>
      </c>
    </row>
    <row r="197" s="2" customFormat="1">
      <c r="A197" s="35"/>
      <c r="B197" s="36"/>
      <c r="C197" s="37"/>
      <c r="D197" s="228" t="s">
        <v>141</v>
      </c>
      <c r="E197" s="37"/>
      <c r="F197" s="229" t="s">
        <v>476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141</v>
      </c>
      <c r="AU197" s="14" t="s">
        <v>84</v>
      </c>
    </row>
    <row r="198" s="12" customFormat="1" ht="22.8" customHeight="1">
      <c r="A198" s="12"/>
      <c r="B198" s="199"/>
      <c r="C198" s="200"/>
      <c r="D198" s="201" t="s">
        <v>73</v>
      </c>
      <c r="E198" s="213" t="s">
        <v>351</v>
      </c>
      <c r="F198" s="213" t="s">
        <v>352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SUM(P199:P214)</f>
        <v>0</v>
      </c>
      <c r="Q198" s="207"/>
      <c r="R198" s="208">
        <f>SUM(R199:R214)</f>
        <v>0</v>
      </c>
      <c r="S198" s="207"/>
      <c r="T198" s="209">
        <f>SUM(T199:T214)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84</v>
      </c>
      <c r="AT198" s="211" t="s">
        <v>73</v>
      </c>
      <c r="AU198" s="211" t="s">
        <v>82</v>
      </c>
      <c r="AY198" s="210" t="s">
        <v>133</v>
      </c>
      <c r="BK198" s="212">
        <f>SUM(BK199:BK214)</f>
        <v>0</v>
      </c>
    </row>
    <row r="199" s="2" customFormat="1" ht="24.15" customHeight="1">
      <c r="A199" s="35"/>
      <c r="B199" s="36"/>
      <c r="C199" s="215" t="s">
        <v>197</v>
      </c>
      <c r="D199" s="215" t="s">
        <v>136</v>
      </c>
      <c r="E199" s="216" t="s">
        <v>477</v>
      </c>
      <c r="F199" s="217" t="s">
        <v>478</v>
      </c>
      <c r="G199" s="218" t="s">
        <v>148</v>
      </c>
      <c r="H199" s="219">
        <v>112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39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169</v>
      </c>
      <c r="AT199" s="226" t="s">
        <v>136</v>
      </c>
      <c r="AU199" s="226" t="s">
        <v>84</v>
      </c>
      <c r="AY199" s="14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82</v>
      </c>
      <c r="BK199" s="227">
        <f>ROUND(I199*H199,2)</f>
        <v>0</v>
      </c>
      <c r="BL199" s="14" t="s">
        <v>169</v>
      </c>
      <c r="BM199" s="226" t="s">
        <v>263</v>
      </c>
    </row>
    <row r="200" s="2" customFormat="1">
      <c r="A200" s="35"/>
      <c r="B200" s="36"/>
      <c r="C200" s="37"/>
      <c r="D200" s="228" t="s">
        <v>141</v>
      </c>
      <c r="E200" s="37"/>
      <c r="F200" s="229" t="s">
        <v>478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141</v>
      </c>
      <c r="AU200" s="14" t="s">
        <v>84</v>
      </c>
    </row>
    <row r="201" s="2" customFormat="1" ht="16.5" customHeight="1">
      <c r="A201" s="35"/>
      <c r="B201" s="36"/>
      <c r="C201" s="233" t="s">
        <v>264</v>
      </c>
      <c r="D201" s="233" t="s">
        <v>253</v>
      </c>
      <c r="E201" s="234" t="s">
        <v>479</v>
      </c>
      <c r="F201" s="235" t="s">
        <v>480</v>
      </c>
      <c r="G201" s="236" t="s">
        <v>148</v>
      </c>
      <c r="H201" s="237">
        <v>112</v>
      </c>
      <c r="I201" s="238"/>
      <c r="J201" s="239">
        <f>ROUND(I201*H201,2)</f>
        <v>0</v>
      </c>
      <c r="K201" s="235" t="s">
        <v>1</v>
      </c>
      <c r="L201" s="240"/>
      <c r="M201" s="241" t="s">
        <v>1</v>
      </c>
      <c r="N201" s="242" t="s">
        <v>39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197</v>
      </c>
      <c r="AT201" s="226" t="s">
        <v>253</v>
      </c>
      <c r="AU201" s="226" t="s">
        <v>84</v>
      </c>
      <c r="AY201" s="14" t="s">
        <v>133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82</v>
      </c>
      <c r="BK201" s="227">
        <f>ROUND(I201*H201,2)</f>
        <v>0</v>
      </c>
      <c r="BL201" s="14" t="s">
        <v>169</v>
      </c>
      <c r="BM201" s="226" t="s">
        <v>267</v>
      </c>
    </row>
    <row r="202" s="2" customFormat="1">
      <c r="A202" s="35"/>
      <c r="B202" s="36"/>
      <c r="C202" s="37"/>
      <c r="D202" s="228" t="s">
        <v>141</v>
      </c>
      <c r="E202" s="37"/>
      <c r="F202" s="229" t="s">
        <v>480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141</v>
      </c>
      <c r="AU202" s="14" t="s">
        <v>84</v>
      </c>
    </row>
    <row r="203" s="2" customFormat="1" ht="24.15" customHeight="1">
      <c r="A203" s="35"/>
      <c r="B203" s="36"/>
      <c r="C203" s="215" t="s">
        <v>201</v>
      </c>
      <c r="D203" s="215" t="s">
        <v>136</v>
      </c>
      <c r="E203" s="216" t="s">
        <v>481</v>
      </c>
      <c r="F203" s="217" t="s">
        <v>482</v>
      </c>
      <c r="G203" s="218" t="s">
        <v>148</v>
      </c>
      <c r="H203" s="219">
        <v>26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39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169</v>
      </c>
      <c r="AT203" s="226" t="s">
        <v>136</v>
      </c>
      <c r="AU203" s="226" t="s">
        <v>84</v>
      </c>
      <c r="AY203" s="14" t="s">
        <v>133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82</v>
      </c>
      <c r="BK203" s="227">
        <f>ROUND(I203*H203,2)</f>
        <v>0</v>
      </c>
      <c r="BL203" s="14" t="s">
        <v>169</v>
      </c>
      <c r="BM203" s="226" t="s">
        <v>270</v>
      </c>
    </row>
    <row r="204" s="2" customFormat="1">
      <c r="A204" s="35"/>
      <c r="B204" s="36"/>
      <c r="C204" s="37"/>
      <c r="D204" s="228" t="s">
        <v>141</v>
      </c>
      <c r="E204" s="37"/>
      <c r="F204" s="229" t="s">
        <v>482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141</v>
      </c>
      <c r="AU204" s="14" t="s">
        <v>84</v>
      </c>
    </row>
    <row r="205" s="2" customFormat="1" ht="16.5" customHeight="1">
      <c r="A205" s="35"/>
      <c r="B205" s="36"/>
      <c r="C205" s="215" t="s">
        <v>271</v>
      </c>
      <c r="D205" s="215" t="s">
        <v>136</v>
      </c>
      <c r="E205" s="216" t="s">
        <v>483</v>
      </c>
      <c r="F205" s="217" t="s">
        <v>484</v>
      </c>
      <c r="G205" s="218" t="s">
        <v>148</v>
      </c>
      <c r="H205" s="219">
        <v>26</v>
      </c>
      <c r="I205" s="220"/>
      <c r="J205" s="221">
        <f>ROUND(I205*H205,2)</f>
        <v>0</v>
      </c>
      <c r="K205" s="217" t="s">
        <v>1</v>
      </c>
      <c r="L205" s="41"/>
      <c r="M205" s="222" t="s">
        <v>1</v>
      </c>
      <c r="N205" s="223" t="s">
        <v>39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169</v>
      </c>
      <c r="AT205" s="226" t="s">
        <v>136</v>
      </c>
      <c r="AU205" s="226" t="s">
        <v>84</v>
      </c>
      <c r="AY205" s="14" t="s">
        <v>133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82</v>
      </c>
      <c r="BK205" s="227">
        <f>ROUND(I205*H205,2)</f>
        <v>0</v>
      </c>
      <c r="BL205" s="14" t="s">
        <v>169</v>
      </c>
      <c r="BM205" s="226" t="s">
        <v>274</v>
      </c>
    </row>
    <row r="206" s="2" customFormat="1">
      <c r="A206" s="35"/>
      <c r="B206" s="36"/>
      <c r="C206" s="37"/>
      <c r="D206" s="228" t="s">
        <v>141</v>
      </c>
      <c r="E206" s="37"/>
      <c r="F206" s="229" t="s">
        <v>484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141</v>
      </c>
      <c r="AU206" s="14" t="s">
        <v>84</v>
      </c>
    </row>
    <row r="207" s="2" customFormat="1" ht="24.15" customHeight="1">
      <c r="A207" s="35"/>
      <c r="B207" s="36"/>
      <c r="C207" s="215" t="s">
        <v>204</v>
      </c>
      <c r="D207" s="215" t="s">
        <v>136</v>
      </c>
      <c r="E207" s="216" t="s">
        <v>485</v>
      </c>
      <c r="F207" s="217" t="s">
        <v>486</v>
      </c>
      <c r="G207" s="218" t="s">
        <v>148</v>
      </c>
      <c r="H207" s="219">
        <v>26</v>
      </c>
      <c r="I207" s="220"/>
      <c r="J207" s="221">
        <f>ROUND(I207*H207,2)</f>
        <v>0</v>
      </c>
      <c r="K207" s="217" t="s">
        <v>1</v>
      </c>
      <c r="L207" s="41"/>
      <c r="M207" s="222" t="s">
        <v>1</v>
      </c>
      <c r="N207" s="223" t="s">
        <v>39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169</v>
      </c>
      <c r="AT207" s="226" t="s">
        <v>136</v>
      </c>
      <c r="AU207" s="226" t="s">
        <v>84</v>
      </c>
      <c r="AY207" s="14" t="s">
        <v>133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82</v>
      </c>
      <c r="BK207" s="227">
        <f>ROUND(I207*H207,2)</f>
        <v>0</v>
      </c>
      <c r="BL207" s="14" t="s">
        <v>169</v>
      </c>
      <c r="BM207" s="226" t="s">
        <v>277</v>
      </c>
    </row>
    <row r="208" s="2" customFormat="1">
      <c r="A208" s="35"/>
      <c r="B208" s="36"/>
      <c r="C208" s="37"/>
      <c r="D208" s="228" t="s">
        <v>141</v>
      </c>
      <c r="E208" s="37"/>
      <c r="F208" s="229" t="s">
        <v>486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141</v>
      </c>
      <c r="AU208" s="14" t="s">
        <v>84</v>
      </c>
    </row>
    <row r="209" s="2" customFormat="1" ht="24.15" customHeight="1">
      <c r="A209" s="35"/>
      <c r="B209" s="36"/>
      <c r="C209" s="215" t="s">
        <v>278</v>
      </c>
      <c r="D209" s="215" t="s">
        <v>136</v>
      </c>
      <c r="E209" s="216" t="s">
        <v>487</v>
      </c>
      <c r="F209" s="217" t="s">
        <v>488</v>
      </c>
      <c r="G209" s="218" t="s">
        <v>148</v>
      </c>
      <c r="H209" s="219">
        <v>26</v>
      </c>
      <c r="I209" s="220"/>
      <c r="J209" s="221">
        <f>ROUND(I209*H209,2)</f>
        <v>0</v>
      </c>
      <c r="K209" s="217" t="s">
        <v>1</v>
      </c>
      <c r="L209" s="41"/>
      <c r="M209" s="222" t="s">
        <v>1</v>
      </c>
      <c r="N209" s="223" t="s">
        <v>39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169</v>
      </c>
      <c r="AT209" s="226" t="s">
        <v>136</v>
      </c>
      <c r="AU209" s="226" t="s">
        <v>84</v>
      </c>
      <c r="AY209" s="14" t="s">
        <v>133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82</v>
      </c>
      <c r="BK209" s="227">
        <f>ROUND(I209*H209,2)</f>
        <v>0</v>
      </c>
      <c r="BL209" s="14" t="s">
        <v>169</v>
      </c>
      <c r="BM209" s="226" t="s">
        <v>281</v>
      </c>
    </row>
    <row r="210" s="2" customFormat="1">
      <c r="A210" s="35"/>
      <c r="B210" s="36"/>
      <c r="C210" s="37"/>
      <c r="D210" s="228" t="s">
        <v>141</v>
      </c>
      <c r="E210" s="37"/>
      <c r="F210" s="229" t="s">
        <v>488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141</v>
      </c>
      <c r="AU210" s="14" t="s">
        <v>84</v>
      </c>
    </row>
    <row r="211" s="2" customFormat="1" ht="24.15" customHeight="1">
      <c r="A211" s="35"/>
      <c r="B211" s="36"/>
      <c r="C211" s="215" t="s">
        <v>208</v>
      </c>
      <c r="D211" s="215" t="s">
        <v>136</v>
      </c>
      <c r="E211" s="216" t="s">
        <v>489</v>
      </c>
      <c r="F211" s="217" t="s">
        <v>490</v>
      </c>
      <c r="G211" s="218" t="s">
        <v>148</v>
      </c>
      <c r="H211" s="219">
        <v>26</v>
      </c>
      <c r="I211" s="220"/>
      <c r="J211" s="221">
        <f>ROUND(I211*H211,2)</f>
        <v>0</v>
      </c>
      <c r="K211" s="217" t="s">
        <v>1</v>
      </c>
      <c r="L211" s="41"/>
      <c r="M211" s="222" t="s">
        <v>1</v>
      </c>
      <c r="N211" s="223" t="s">
        <v>39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169</v>
      </c>
      <c r="AT211" s="226" t="s">
        <v>136</v>
      </c>
      <c r="AU211" s="226" t="s">
        <v>84</v>
      </c>
      <c r="AY211" s="14" t="s">
        <v>133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82</v>
      </c>
      <c r="BK211" s="227">
        <f>ROUND(I211*H211,2)</f>
        <v>0</v>
      </c>
      <c r="BL211" s="14" t="s">
        <v>169</v>
      </c>
      <c r="BM211" s="226" t="s">
        <v>284</v>
      </c>
    </row>
    <row r="212" s="2" customFormat="1">
      <c r="A212" s="35"/>
      <c r="B212" s="36"/>
      <c r="C212" s="37"/>
      <c r="D212" s="228" t="s">
        <v>141</v>
      </c>
      <c r="E212" s="37"/>
      <c r="F212" s="229" t="s">
        <v>490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141</v>
      </c>
      <c r="AU212" s="14" t="s">
        <v>84</v>
      </c>
    </row>
    <row r="213" s="2" customFormat="1" ht="24.15" customHeight="1">
      <c r="A213" s="35"/>
      <c r="B213" s="36"/>
      <c r="C213" s="215" t="s">
        <v>285</v>
      </c>
      <c r="D213" s="215" t="s">
        <v>136</v>
      </c>
      <c r="E213" s="216" t="s">
        <v>491</v>
      </c>
      <c r="F213" s="217" t="s">
        <v>492</v>
      </c>
      <c r="G213" s="218" t="s">
        <v>148</v>
      </c>
      <c r="H213" s="219">
        <v>26</v>
      </c>
      <c r="I213" s="220"/>
      <c r="J213" s="221">
        <f>ROUND(I213*H213,2)</f>
        <v>0</v>
      </c>
      <c r="K213" s="217" t="s">
        <v>1</v>
      </c>
      <c r="L213" s="41"/>
      <c r="M213" s="222" t="s">
        <v>1</v>
      </c>
      <c r="N213" s="223" t="s">
        <v>39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169</v>
      </c>
      <c r="AT213" s="226" t="s">
        <v>136</v>
      </c>
      <c r="AU213" s="226" t="s">
        <v>84</v>
      </c>
      <c r="AY213" s="14" t="s">
        <v>133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82</v>
      </c>
      <c r="BK213" s="227">
        <f>ROUND(I213*H213,2)</f>
        <v>0</v>
      </c>
      <c r="BL213" s="14" t="s">
        <v>169</v>
      </c>
      <c r="BM213" s="226" t="s">
        <v>288</v>
      </c>
    </row>
    <row r="214" s="2" customFormat="1">
      <c r="A214" s="35"/>
      <c r="B214" s="36"/>
      <c r="C214" s="37"/>
      <c r="D214" s="228" t="s">
        <v>141</v>
      </c>
      <c r="E214" s="37"/>
      <c r="F214" s="229" t="s">
        <v>492</v>
      </c>
      <c r="G214" s="37"/>
      <c r="H214" s="37"/>
      <c r="I214" s="230"/>
      <c r="J214" s="37"/>
      <c r="K214" s="37"/>
      <c r="L214" s="41"/>
      <c r="M214" s="245"/>
      <c r="N214" s="246"/>
      <c r="O214" s="247"/>
      <c r="P214" s="247"/>
      <c r="Q214" s="247"/>
      <c r="R214" s="247"/>
      <c r="S214" s="247"/>
      <c r="T214" s="248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141</v>
      </c>
      <c r="AU214" s="14" t="s">
        <v>84</v>
      </c>
    </row>
    <row r="215" s="2" customFormat="1" ht="6.96" customHeight="1">
      <c r="A215" s="35"/>
      <c r="B215" s="63"/>
      <c r="C215" s="64"/>
      <c r="D215" s="64"/>
      <c r="E215" s="64"/>
      <c r="F215" s="64"/>
      <c r="G215" s="64"/>
      <c r="H215" s="64"/>
      <c r="I215" s="64"/>
      <c r="J215" s="64"/>
      <c r="K215" s="64"/>
      <c r="L215" s="41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sheet="1" autoFilter="0" formatColumns="0" formatRows="0" objects="1" scenarios="1" spinCount="100000" saltValue="GB3EAVGCcMCjgN28Oxwf3H7jj6TYen5vbrYWsNFuHRbO5edls9RcYf1ZHmJ3eO1ZkcWZMCgOx6WCezskzYRNfQ==" hashValue="YsXLP83zu0R4v/rZTLEwT01NvjUNxuOLYSsqCoTy8kNT5VdFhvhzoktgBcTyLpfMAQK3XnJn8jna5eBVosOEHQ==" algorithmName="SHA-512" password="CC35"/>
  <autoFilter ref="C125:K2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Hostinné ON - oprava_1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20. 9. 2021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ROUND((SUM(BE126:BE198)),  2)</f>
        <v>0</v>
      </c>
      <c r="G33" s="35"/>
      <c r="H33" s="35"/>
      <c r="I33" s="152">
        <v>0.20999999999999999</v>
      </c>
      <c r="J33" s="151">
        <f>ROUND(((SUM(BE126:BE198))*I33),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ROUND((SUM(BF126:BF198)),  2)</f>
        <v>0</v>
      </c>
      <c r="G34" s="35"/>
      <c r="H34" s="35"/>
      <c r="I34" s="152">
        <v>0.14999999999999999</v>
      </c>
      <c r="J34" s="151">
        <f>ROUND(((SUM(BF126:BF198))*I34),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ROUND((SUM(BG126:BG198)),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ROUND((SUM(BH126:BH198)),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ROUND((SUM(BI126:BI198)),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Hostinné ON - oprava_1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03 - Oprava vnitřních 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20. 9. 2021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J131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108</v>
      </c>
      <c r="E100" s="185"/>
      <c r="F100" s="185"/>
      <c r="G100" s="185"/>
      <c r="H100" s="185"/>
      <c r="I100" s="185"/>
      <c r="J100" s="186">
        <f>J136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112</v>
      </c>
      <c r="E101" s="179"/>
      <c r="F101" s="179"/>
      <c r="G101" s="179"/>
      <c r="H101" s="179"/>
      <c r="I101" s="179"/>
      <c r="J101" s="180">
        <f>J143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494</v>
      </c>
      <c r="E102" s="185"/>
      <c r="F102" s="185"/>
      <c r="G102" s="185"/>
      <c r="H102" s="185"/>
      <c r="I102" s="185"/>
      <c r="J102" s="186">
        <f>J144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495</v>
      </c>
      <c r="E103" s="185"/>
      <c r="F103" s="185"/>
      <c r="G103" s="185"/>
      <c r="H103" s="185"/>
      <c r="I103" s="185"/>
      <c r="J103" s="186">
        <f>J159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496</v>
      </c>
      <c r="E104" s="185"/>
      <c r="F104" s="185"/>
      <c r="G104" s="185"/>
      <c r="H104" s="185"/>
      <c r="I104" s="185"/>
      <c r="J104" s="186">
        <f>J164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497</v>
      </c>
      <c r="E105" s="179"/>
      <c r="F105" s="179"/>
      <c r="G105" s="179"/>
      <c r="H105" s="179"/>
      <c r="I105" s="179"/>
      <c r="J105" s="180">
        <f>J183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498</v>
      </c>
      <c r="E106" s="185"/>
      <c r="F106" s="185"/>
      <c r="G106" s="185"/>
      <c r="H106" s="185"/>
      <c r="I106" s="185"/>
      <c r="J106" s="186">
        <f>J196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118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Hostinné ON - oprava_1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SO 03 - Oprava vnitřních ...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20. 9. 2021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30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119</v>
      </c>
      <c r="D125" s="191" t="s">
        <v>59</v>
      </c>
      <c r="E125" s="191" t="s">
        <v>55</v>
      </c>
      <c r="F125" s="191" t="s">
        <v>56</v>
      </c>
      <c r="G125" s="191" t="s">
        <v>120</v>
      </c>
      <c r="H125" s="191" t="s">
        <v>121</v>
      </c>
      <c r="I125" s="191" t="s">
        <v>122</v>
      </c>
      <c r="J125" s="191" t="s">
        <v>102</v>
      </c>
      <c r="K125" s="192" t="s">
        <v>123</v>
      </c>
      <c r="L125" s="193"/>
      <c r="M125" s="97" t="s">
        <v>1</v>
      </c>
      <c r="N125" s="98" t="s">
        <v>38</v>
      </c>
      <c r="O125" s="98" t="s">
        <v>124</v>
      </c>
      <c r="P125" s="98" t="s">
        <v>125</v>
      </c>
      <c r="Q125" s="98" t="s">
        <v>126</v>
      </c>
      <c r="R125" s="98" t="s">
        <v>127</v>
      </c>
      <c r="S125" s="98" t="s">
        <v>128</v>
      </c>
      <c r="T125" s="99" t="s">
        <v>129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130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P127+P143+P183</f>
        <v>0</v>
      </c>
      <c r="Q126" s="101"/>
      <c r="R126" s="196">
        <f>R127+R143+R183</f>
        <v>0.00027999999999999998</v>
      </c>
      <c r="S126" s="101"/>
      <c r="T126" s="197">
        <f>T127+T143+T183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104</v>
      </c>
      <c r="BK126" s="198">
        <f>BK127+BK143+BK183</f>
        <v>0</v>
      </c>
    </row>
    <row r="127" s="12" customFormat="1" ht="25.92" customHeight="1">
      <c r="A127" s="12"/>
      <c r="B127" s="199"/>
      <c r="C127" s="200"/>
      <c r="D127" s="201" t="s">
        <v>73</v>
      </c>
      <c r="E127" s="202" t="s">
        <v>131</v>
      </c>
      <c r="F127" s="202" t="s">
        <v>132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P128+P131+P136</f>
        <v>0</v>
      </c>
      <c r="Q127" s="207"/>
      <c r="R127" s="208">
        <f>R128+R131+R136</f>
        <v>0</v>
      </c>
      <c r="S127" s="207"/>
      <c r="T127" s="209">
        <f>T128+T131+T136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73</v>
      </c>
      <c r="AU127" s="211" t="s">
        <v>74</v>
      </c>
      <c r="AY127" s="210" t="s">
        <v>133</v>
      </c>
      <c r="BK127" s="212">
        <f>BK128+BK131+BK136</f>
        <v>0</v>
      </c>
    </row>
    <row r="128" s="12" customFormat="1" ht="22.8" customHeight="1">
      <c r="A128" s="12"/>
      <c r="B128" s="199"/>
      <c r="C128" s="200"/>
      <c r="D128" s="201" t="s">
        <v>73</v>
      </c>
      <c r="E128" s="213" t="s">
        <v>134</v>
      </c>
      <c r="F128" s="213" t="s">
        <v>135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SUM(P129:P130)</f>
        <v>0</v>
      </c>
      <c r="Q128" s="207"/>
      <c r="R128" s="208">
        <f>SUM(R129:R130)</f>
        <v>0</v>
      </c>
      <c r="S128" s="207"/>
      <c r="T128" s="20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82</v>
      </c>
      <c r="AT128" s="211" t="s">
        <v>73</v>
      </c>
      <c r="AU128" s="211" t="s">
        <v>82</v>
      </c>
      <c r="AY128" s="210" t="s">
        <v>133</v>
      </c>
      <c r="BK128" s="212">
        <f>SUM(BK129:BK130)</f>
        <v>0</v>
      </c>
    </row>
    <row r="129" s="2" customFormat="1" ht="24.15" customHeight="1">
      <c r="A129" s="35"/>
      <c r="B129" s="36"/>
      <c r="C129" s="215" t="s">
        <v>82</v>
      </c>
      <c r="D129" s="215" t="s">
        <v>136</v>
      </c>
      <c r="E129" s="216" t="s">
        <v>499</v>
      </c>
      <c r="F129" s="217" t="s">
        <v>500</v>
      </c>
      <c r="G129" s="218" t="s">
        <v>168</v>
      </c>
      <c r="H129" s="219">
        <v>0.45000000000000001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39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140</v>
      </c>
      <c r="AT129" s="226" t="s">
        <v>136</v>
      </c>
      <c r="AU129" s="226" t="s">
        <v>84</v>
      </c>
      <c r="AY129" s="14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82</v>
      </c>
      <c r="BK129" s="227">
        <f>ROUND(I129*H129,2)</f>
        <v>0</v>
      </c>
      <c r="BL129" s="14" t="s">
        <v>140</v>
      </c>
      <c r="BM129" s="226" t="s">
        <v>84</v>
      </c>
    </row>
    <row r="130" s="2" customFormat="1">
      <c r="A130" s="35"/>
      <c r="B130" s="36"/>
      <c r="C130" s="37"/>
      <c r="D130" s="228" t="s">
        <v>141</v>
      </c>
      <c r="E130" s="37"/>
      <c r="F130" s="229" t="s">
        <v>500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84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144</v>
      </c>
      <c r="F131" s="213" t="s">
        <v>145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SUM(P132:P135)</f>
        <v>0</v>
      </c>
      <c r="Q131" s="207"/>
      <c r="R131" s="208">
        <f>SUM(R132:R135)</f>
        <v>0</v>
      </c>
      <c r="S131" s="207"/>
      <c r="T131" s="209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82</v>
      </c>
      <c r="AT131" s="211" t="s">
        <v>73</v>
      </c>
      <c r="AU131" s="211" t="s">
        <v>82</v>
      </c>
      <c r="AY131" s="210" t="s">
        <v>133</v>
      </c>
      <c r="BK131" s="212">
        <f>SUM(BK132:BK135)</f>
        <v>0</v>
      </c>
    </row>
    <row r="132" s="2" customFormat="1" ht="24.15" customHeight="1">
      <c r="A132" s="35"/>
      <c r="B132" s="36"/>
      <c r="C132" s="215" t="s">
        <v>84</v>
      </c>
      <c r="D132" s="215" t="s">
        <v>136</v>
      </c>
      <c r="E132" s="216" t="s">
        <v>501</v>
      </c>
      <c r="F132" s="217" t="s">
        <v>502</v>
      </c>
      <c r="G132" s="218" t="s">
        <v>148</v>
      </c>
      <c r="H132" s="219">
        <v>11.630000000000001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140</v>
      </c>
      <c r="AT132" s="226" t="s">
        <v>136</v>
      </c>
      <c r="AU132" s="226" t="s">
        <v>84</v>
      </c>
      <c r="AY132" s="14" t="s">
        <v>133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140</v>
      </c>
      <c r="BM132" s="226" t="s">
        <v>140</v>
      </c>
    </row>
    <row r="133" s="2" customFormat="1">
      <c r="A133" s="35"/>
      <c r="B133" s="36"/>
      <c r="C133" s="37"/>
      <c r="D133" s="228" t="s">
        <v>141</v>
      </c>
      <c r="E133" s="37"/>
      <c r="F133" s="229" t="s">
        <v>502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141</v>
      </c>
      <c r="AU133" s="14" t="s">
        <v>84</v>
      </c>
    </row>
    <row r="134" s="2" customFormat="1" ht="24.15" customHeight="1">
      <c r="A134" s="35"/>
      <c r="B134" s="36"/>
      <c r="C134" s="215" t="s">
        <v>134</v>
      </c>
      <c r="D134" s="215" t="s">
        <v>136</v>
      </c>
      <c r="E134" s="216" t="s">
        <v>503</v>
      </c>
      <c r="F134" s="217" t="s">
        <v>504</v>
      </c>
      <c r="G134" s="218" t="s">
        <v>148</v>
      </c>
      <c r="H134" s="219">
        <v>1.2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140</v>
      </c>
      <c r="AT134" s="226" t="s">
        <v>136</v>
      </c>
      <c r="AU134" s="226" t="s">
        <v>84</v>
      </c>
      <c r="AY134" s="14" t="s">
        <v>133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140</v>
      </c>
      <c r="BM134" s="226" t="s">
        <v>144</v>
      </c>
    </row>
    <row r="135" s="2" customFormat="1">
      <c r="A135" s="35"/>
      <c r="B135" s="36"/>
      <c r="C135" s="37"/>
      <c r="D135" s="228" t="s">
        <v>141</v>
      </c>
      <c r="E135" s="37"/>
      <c r="F135" s="229" t="s">
        <v>504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141</v>
      </c>
      <c r="AU135" s="14" t="s">
        <v>84</v>
      </c>
    </row>
    <row r="136" s="12" customFormat="1" ht="22.8" customHeight="1">
      <c r="A136" s="12"/>
      <c r="B136" s="199"/>
      <c r="C136" s="200"/>
      <c r="D136" s="201" t="s">
        <v>73</v>
      </c>
      <c r="E136" s="213" t="s">
        <v>152</v>
      </c>
      <c r="F136" s="213" t="s">
        <v>153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SUM(P137:P142)</f>
        <v>0</v>
      </c>
      <c r="Q136" s="207"/>
      <c r="R136" s="208">
        <f>SUM(R137:R142)</f>
        <v>0</v>
      </c>
      <c r="S136" s="207"/>
      <c r="T136" s="209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82</v>
      </c>
      <c r="AT136" s="211" t="s">
        <v>73</v>
      </c>
      <c r="AU136" s="211" t="s">
        <v>82</v>
      </c>
      <c r="AY136" s="210" t="s">
        <v>133</v>
      </c>
      <c r="BK136" s="212">
        <f>SUM(BK137:BK142)</f>
        <v>0</v>
      </c>
    </row>
    <row r="137" s="2" customFormat="1" ht="24.15" customHeight="1">
      <c r="A137" s="35"/>
      <c r="B137" s="36"/>
      <c r="C137" s="215" t="s">
        <v>140</v>
      </c>
      <c r="D137" s="215" t="s">
        <v>136</v>
      </c>
      <c r="E137" s="216" t="s">
        <v>505</v>
      </c>
      <c r="F137" s="217" t="s">
        <v>506</v>
      </c>
      <c r="G137" s="218" t="s">
        <v>251</v>
      </c>
      <c r="H137" s="219">
        <v>2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140</v>
      </c>
      <c r="AT137" s="226" t="s">
        <v>136</v>
      </c>
      <c r="AU137" s="226" t="s">
        <v>84</v>
      </c>
      <c r="AY137" s="14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140</v>
      </c>
      <c r="BM137" s="226" t="s">
        <v>151</v>
      </c>
    </row>
    <row r="138" s="2" customFormat="1">
      <c r="A138" s="35"/>
      <c r="B138" s="36"/>
      <c r="C138" s="37"/>
      <c r="D138" s="228" t="s">
        <v>141</v>
      </c>
      <c r="E138" s="37"/>
      <c r="F138" s="229" t="s">
        <v>506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141</v>
      </c>
      <c r="AU138" s="14" t="s">
        <v>84</v>
      </c>
    </row>
    <row r="139" s="2" customFormat="1" ht="24.15" customHeight="1">
      <c r="A139" s="35"/>
      <c r="B139" s="36"/>
      <c r="C139" s="215" t="s">
        <v>154</v>
      </c>
      <c r="D139" s="215" t="s">
        <v>136</v>
      </c>
      <c r="E139" s="216" t="s">
        <v>507</v>
      </c>
      <c r="F139" s="217" t="s">
        <v>508</v>
      </c>
      <c r="G139" s="218" t="s">
        <v>251</v>
      </c>
      <c r="H139" s="219">
        <v>2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136</v>
      </c>
      <c r="AU139" s="226" t="s">
        <v>84</v>
      </c>
      <c r="AY139" s="14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140</v>
      </c>
      <c r="BM139" s="226" t="s">
        <v>157</v>
      </c>
    </row>
    <row r="140" s="2" customFormat="1">
      <c r="A140" s="35"/>
      <c r="B140" s="36"/>
      <c r="C140" s="37"/>
      <c r="D140" s="228" t="s">
        <v>141</v>
      </c>
      <c r="E140" s="37"/>
      <c r="F140" s="229" t="s">
        <v>508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84</v>
      </c>
    </row>
    <row r="141" s="2" customFormat="1" ht="24.15" customHeight="1">
      <c r="A141" s="35"/>
      <c r="B141" s="36"/>
      <c r="C141" s="215" t="s">
        <v>144</v>
      </c>
      <c r="D141" s="215" t="s">
        <v>136</v>
      </c>
      <c r="E141" s="216" t="s">
        <v>509</v>
      </c>
      <c r="F141" s="217" t="s">
        <v>510</v>
      </c>
      <c r="G141" s="218" t="s">
        <v>139</v>
      </c>
      <c r="H141" s="219">
        <v>17.600000000000001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140</v>
      </c>
      <c r="AT141" s="226" t="s">
        <v>136</v>
      </c>
      <c r="AU141" s="226" t="s">
        <v>84</v>
      </c>
      <c r="AY141" s="14" t="s">
        <v>133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140</v>
      </c>
      <c r="BM141" s="226" t="s">
        <v>161</v>
      </c>
    </row>
    <row r="142" s="2" customFormat="1">
      <c r="A142" s="35"/>
      <c r="B142" s="36"/>
      <c r="C142" s="37"/>
      <c r="D142" s="228" t="s">
        <v>141</v>
      </c>
      <c r="E142" s="37"/>
      <c r="F142" s="229" t="s">
        <v>510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141</v>
      </c>
      <c r="AU142" s="14" t="s">
        <v>84</v>
      </c>
    </row>
    <row r="143" s="12" customFormat="1" ht="25.92" customHeight="1">
      <c r="A143" s="12"/>
      <c r="B143" s="199"/>
      <c r="C143" s="200"/>
      <c r="D143" s="201" t="s">
        <v>73</v>
      </c>
      <c r="E143" s="202" t="s">
        <v>244</v>
      </c>
      <c r="F143" s="202" t="s">
        <v>245</v>
      </c>
      <c r="G143" s="200"/>
      <c r="H143" s="200"/>
      <c r="I143" s="203"/>
      <c r="J143" s="204">
        <f>BK143</f>
        <v>0</v>
      </c>
      <c r="K143" s="200"/>
      <c r="L143" s="205"/>
      <c r="M143" s="206"/>
      <c r="N143" s="207"/>
      <c r="O143" s="207"/>
      <c r="P143" s="208">
        <f>P144+P159+P164</f>
        <v>0</v>
      </c>
      <c r="Q143" s="207"/>
      <c r="R143" s="208">
        <f>R144+R159+R164</f>
        <v>0</v>
      </c>
      <c r="S143" s="207"/>
      <c r="T143" s="209">
        <f>T144+T159+T164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84</v>
      </c>
      <c r="AT143" s="211" t="s">
        <v>73</v>
      </c>
      <c r="AU143" s="211" t="s">
        <v>74</v>
      </c>
      <c r="AY143" s="210" t="s">
        <v>133</v>
      </c>
      <c r="BK143" s="212">
        <f>BK144+BK159+BK164</f>
        <v>0</v>
      </c>
    </row>
    <row r="144" s="12" customFormat="1" ht="22.8" customHeight="1">
      <c r="A144" s="12"/>
      <c r="B144" s="199"/>
      <c r="C144" s="200"/>
      <c r="D144" s="201" t="s">
        <v>73</v>
      </c>
      <c r="E144" s="213" t="s">
        <v>511</v>
      </c>
      <c r="F144" s="213" t="s">
        <v>512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SUM(P145:P158)</f>
        <v>0</v>
      </c>
      <c r="Q144" s="207"/>
      <c r="R144" s="208">
        <f>SUM(R145:R158)</f>
        <v>0</v>
      </c>
      <c r="S144" s="207"/>
      <c r="T144" s="209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84</v>
      </c>
      <c r="AT144" s="211" t="s">
        <v>73</v>
      </c>
      <c r="AU144" s="211" t="s">
        <v>82</v>
      </c>
      <c r="AY144" s="210" t="s">
        <v>133</v>
      </c>
      <c r="BK144" s="212">
        <f>SUM(BK145:BK158)</f>
        <v>0</v>
      </c>
    </row>
    <row r="145" s="2" customFormat="1" ht="16.5" customHeight="1">
      <c r="A145" s="35"/>
      <c r="B145" s="36"/>
      <c r="C145" s="215" t="s">
        <v>162</v>
      </c>
      <c r="D145" s="215" t="s">
        <v>136</v>
      </c>
      <c r="E145" s="216" t="s">
        <v>513</v>
      </c>
      <c r="F145" s="217" t="s">
        <v>514</v>
      </c>
      <c r="G145" s="218" t="s">
        <v>515</v>
      </c>
      <c r="H145" s="219">
        <v>1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169</v>
      </c>
      <c r="AT145" s="226" t="s">
        <v>136</v>
      </c>
      <c r="AU145" s="226" t="s">
        <v>84</v>
      </c>
      <c r="AY145" s="14" t="s">
        <v>133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169</v>
      </c>
      <c r="BM145" s="226" t="s">
        <v>165</v>
      </c>
    </row>
    <row r="146" s="2" customFormat="1">
      <c r="A146" s="35"/>
      <c r="B146" s="36"/>
      <c r="C146" s="37"/>
      <c r="D146" s="228" t="s">
        <v>141</v>
      </c>
      <c r="E146" s="37"/>
      <c r="F146" s="229" t="s">
        <v>514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141</v>
      </c>
      <c r="AU146" s="14" t="s">
        <v>84</v>
      </c>
    </row>
    <row r="147" s="2" customFormat="1" ht="24.15" customHeight="1">
      <c r="A147" s="35"/>
      <c r="B147" s="36"/>
      <c r="C147" s="215" t="s">
        <v>151</v>
      </c>
      <c r="D147" s="215" t="s">
        <v>136</v>
      </c>
      <c r="E147" s="216" t="s">
        <v>516</v>
      </c>
      <c r="F147" s="217" t="s">
        <v>517</v>
      </c>
      <c r="G147" s="218" t="s">
        <v>139</v>
      </c>
      <c r="H147" s="219">
        <v>10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169</v>
      </c>
      <c r="AT147" s="226" t="s">
        <v>136</v>
      </c>
      <c r="AU147" s="226" t="s">
        <v>84</v>
      </c>
      <c r="AY147" s="14" t="s">
        <v>133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169</v>
      </c>
      <c r="BM147" s="226" t="s">
        <v>169</v>
      </c>
    </row>
    <row r="148" s="2" customFormat="1">
      <c r="A148" s="35"/>
      <c r="B148" s="36"/>
      <c r="C148" s="37"/>
      <c r="D148" s="228" t="s">
        <v>141</v>
      </c>
      <c r="E148" s="37"/>
      <c r="F148" s="229" t="s">
        <v>517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141</v>
      </c>
      <c r="AU148" s="14" t="s">
        <v>84</v>
      </c>
    </row>
    <row r="149" s="2" customFormat="1" ht="37.8" customHeight="1">
      <c r="A149" s="35"/>
      <c r="B149" s="36"/>
      <c r="C149" s="215" t="s">
        <v>152</v>
      </c>
      <c r="D149" s="215" t="s">
        <v>136</v>
      </c>
      <c r="E149" s="216" t="s">
        <v>518</v>
      </c>
      <c r="F149" s="217" t="s">
        <v>519</v>
      </c>
      <c r="G149" s="218" t="s">
        <v>139</v>
      </c>
      <c r="H149" s="219">
        <v>10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39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169</v>
      </c>
      <c r="AT149" s="226" t="s">
        <v>136</v>
      </c>
      <c r="AU149" s="226" t="s">
        <v>84</v>
      </c>
      <c r="AY149" s="14" t="s">
        <v>133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82</v>
      </c>
      <c r="BK149" s="227">
        <f>ROUND(I149*H149,2)</f>
        <v>0</v>
      </c>
      <c r="BL149" s="14" t="s">
        <v>169</v>
      </c>
      <c r="BM149" s="226" t="s">
        <v>172</v>
      </c>
    </row>
    <row r="150" s="2" customFormat="1">
      <c r="A150" s="35"/>
      <c r="B150" s="36"/>
      <c r="C150" s="37"/>
      <c r="D150" s="228" t="s">
        <v>141</v>
      </c>
      <c r="E150" s="37"/>
      <c r="F150" s="229" t="s">
        <v>519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141</v>
      </c>
      <c r="AU150" s="14" t="s">
        <v>84</v>
      </c>
    </row>
    <row r="151" s="2" customFormat="1" ht="16.5" customHeight="1">
      <c r="A151" s="35"/>
      <c r="B151" s="36"/>
      <c r="C151" s="215" t="s">
        <v>157</v>
      </c>
      <c r="D151" s="215" t="s">
        <v>136</v>
      </c>
      <c r="E151" s="216" t="s">
        <v>520</v>
      </c>
      <c r="F151" s="217" t="s">
        <v>521</v>
      </c>
      <c r="G151" s="218" t="s">
        <v>251</v>
      </c>
      <c r="H151" s="219">
        <v>1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169</v>
      </c>
      <c r="AT151" s="226" t="s">
        <v>136</v>
      </c>
      <c r="AU151" s="226" t="s">
        <v>84</v>
      </c>
      <c r="AY151" s="14" t="s">
        <v>133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169</v>
      </c>
      <c r="BM151" s="226" t="s">
        <v>175</v>
      </c>
    </row>
    <row r="152" s="2" customFormat="1">
      <c r="A152" s="35"/>
      <c r="B152" s="36"/>
      <c r="C152" s="37"/>
      <c r="D152" s="228" t="s">
        <v>141</v>
      </c>
      <c r="E152" s="37"/>
      <c r="F152" s="229" t="s">
        <v>521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141</v>
      </c>
      <c r="AU152" s="14" t="s">
        <v>84</v>
      </c>
    </row>
    <row r="153" s="2" customFormat="1" ht="24.15" customHeight="1">
      <c r="A153" s="35"/>
      <c r="B153" s="36"/>
      <c r="C153" s="215" t="s">
        <v>176</v>
      </c>
      <c r="D153" s="215" t="s">
        <v>136</v>
      </c>
      <c r="E153" s="216" t="s">
        <v>522</v>
      </c>
      <c r="F153" s="217" t="s">
        <v>523</v>
      </c>
      <c r="G153" s="218" t="s">
        <v>139</v>
      </c>
      <c r="H153" s="219">
        <v>10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169</v>
      </c>
      <c r="AT153" s="226" t="s">
        <v>136</v>
      </c>
      <c r="AU153" s="226" t="s">
        <v>84</v>
      </c>
      <c r="AY153" s="14" t="s">
        <v>133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169</v>
      </c>
      <c r="BM153" s="226" t="s">
        <v>179</v>
      </c>
    </row>
    <row r="154" s="2" customFormat="1">
      <c r="A154" s="35"/>
      <c r="B154" s="36"/>
      <c r="C154" s="37"/>
      <c r="D154" s="228" t="s">
        <v>141</v>
      </c>
      <c r="E154" s="37"/>
      <c r="F154" s="229" t="s">
        <v>523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141</v>
      </c>
      <c r="AU154" s="14" t="s">
        <v>84</v>
      </c>
    </row>
    <row r="155" s="2" customFormat="1" ht="21.75" customHeight="1">
      <c r="A155" s="35"/>
      <c r="B155" s="36"/>
      <c r="C155" s="215" t="s">
        <v>161</v>
      </c>
      <c r="D155" s="215" t="s">
        <v>136</v>
      </c>
      <c r="E155" s="216" t="s">
        <v>524</v>
      </c>
      <c r="F155" s="217" t="s">
        <v>525</v>
      </c>
      <c r="G155" s="218" t="s">
        <v>139</v>
      </c>
      <c r="H155" s="219">
        <v>10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169</v>
      </c>
      <c r="AT155" s="226" t="s">
        <v>136</v>
      </c>
      <c r="AU155" s="226" t="s">
        <v>84</v>
      </c>
      <c r="AY155" s="14" t="s">
        <v>133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169</v>
      </c>
      <c r="BM155" s="226" t="s">
        <v>182</v>
      </c>
    </row>
    <row r="156" s="2" customFormat="1">
      <c r="A156" s="35"/>
      <c r="B156" s="36"/>
      <c r="C156" s="37"/>
      <c r="D156" s="228" t="s">
        <v>141</v>
      </c>
      <c r="E156" s="37"/>
      <c r="F156" s="229" t="s">
        <v>525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141</v>
      </c>
      <c r="AU156" s="14" t="s">
        <v>84</v>
      </c>
    </row>
    <row r="157" s="2" customFormat="1" ht="24.15" customHeight="1">
      <c r="A157" s="35"/>
      <c r="B157" s="36"/>
      <c r="C157" s="215" t="s">
        <v>183</v>
      </c>
      <c r="D157" s="215" t="s">
        <v>136</v>
      </c>
      <c r="E157" s="216" t="s">
        <v>526</v>
      </c>
      <c r="F157" s="217" t="s">
        <v>527</v>
      </c>
      <c r="G157" s="218" t="s">
        <v>314</v>
      </c>
      <c r="H157" s="244"/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169</v>
      </c>
      <c r="AT157" s="226" t="s">
        <v>136</v>
      </c>
      <c r="AU157" s="226" t="s">
        <v>84</v>
      </c>
      <c r="AY157" s="14" t="s">
        <v>133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169</v>
      </c>
      <c r="BM157" s="226" t="s">
        <v>186</v>
      </c>
    </row>
    <row r="158" s="2" customFormat="1">
      <c r="A158" s="35"/>
      <c r="B158" s="36"/>
      <c r="C158" s="37"/>
      <c r="D158" s="228" t="s">
        <v>141</v>
      </c>
      <c r="E158" s="37"/>
      <c r="F158" s="229" t="s">
        <v>527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141</v>
      </c>
      <c r="AU158" s="14" t="s">
        <v>84</v>
      </c>
    </row>
    <row r="159" s="12" customFormat="1" ht="22.8" customHeight="1">
      <c r="A159" s="12"/>
      <c r="B159" s="199"/>
      <c r="C159" s="200"/>
      <c r="D159" s="201" t="s">
        <v>73</v>
      </c>
      <c r="E159" s="213" t="s">
        <v>528</v>
      </c>
      <c r="F159" s="213" t="s">
        <v>529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SUM(P160:P163)</f>
        <v>0</v>
      </c>
      <c r="Q159" s="207"/>
      <c r="R159" s="208">
        <f>SUM(R160:R163)</f>
        <v>0</v>
      </c>
      <c r="S159" s="207"/>
      <c r="T159" s="209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84</v>
      </c>
      <c r="AT159" s="211" t="s">
        <v>73</v>
      </c>
      <c r="AU159" s="211" t="s">
        <v>82</v>
      </c>
      <c r="AY159" s="210" t="s">
        <v>133</v>
      </c>
      <c r="BK159" s="212">
        <f>SUM(BK160:BK163)</f>
        <v>0</v>
      </c>
    </row>
    <row r="160" s="2" customFormat="1" ht="24.15" customHeight="1">
      <c r="A160" s="35"/>
      <c r="B160" s="36"/>
      <c r="C160" s="215" t="s">
        <v>165</v>
      </c>
      <c r="D160" s="215" t="s">
        <v>136</v>
      </c>
      <c r="E160" s="216" t="s">
        <v>530</v>
      </c>
      <c r="F160" s="217" t="s">
        <v>531</v>
      </c>
      <c r="G160" s="218" t="s">
        <v>532</v>
      </c>
      <c r="H160" s="219">
        <v>1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169</v>
      </c>
      <c r="AT160" s="226" t="s">
        <v>136</v>
      </c>
      <c r="AU160" s="226" t="s">
        <v>84</v>
      </c>
      <c r="AY160" s="14" t="s">
        <v>133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169</v>
      </c>
      <c r="BM160" s="226" t="s">
        <v>191</v>
      </c>
    </row>
    <row r="161" s="2" customFormat="1">
      <c r="A161" s="35"/>
      <c r="B161" s="36"/>
      <c r="C161" s="37"/>
      <c r="D161" s="228" t="s">
        <v>141</v>
      </c>
      <c r="E161" s="37"/>
      <c r="F161" s="229" t="s">
        <v>531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141</v>
      </c>
      <c r="AU161" s="14" t="s">
        <v>84</v>
      </c>
    </row>
    <row r="162" s="2" customFormat="1" ht="24.15" customHeight="1">
      <c r="A162" s="35"/>
      <c r="B162" s="36"/>
      <c r="C162" s="215" t="s">
        <v>8</v>
      </c>
      <c r="D162" s="215" t="s">
        <v>136</v>
      </c>
      <c r="E162" s="216" t="s">
        <v>533</v>
      </c>
      <c r="F162" s="217" t="s">
        <v>534</v>
      </c>
      <c r="G162" s="218" t="s">
        <v>314</v>
      </c>
      <c r="H162" s="244"/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39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169</v>
      </c>
      <c r="AT162" s="226" t="s">
        <v>136</v>
      </c>
      <c r="AU162" s="226" t="s">
        <v>84</v>
      </c>
      <c r="AY162" s="14" t="s">
        <v>133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169</v>
      </c>
      <c r="BM162" s="226" t="s">
        <v>194</v>
      </c>
    </row>
    <row r="163" s="2" customFormat="1">
      <c r="A163" s="35"/>
      <c r="B163" s="36"/>
      <c r="C163" s="37"/>
      <c r="D163" s="228" t="s">
        <v>141</v>
      </c>
      <c r="E163" s="37"/>
      <c r="F163" s="229" t="s">
        <v>534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141</v>
      </c>
      <c r="AU163" s="14" t="s">
        <v>84</v>
      </c>
    </row>
    <row r="164" s="12" customFormat="1" ht="22.8" customHeight="1">
      <c r="A164" s="12"/>
      <c r="B164" s="199"/>
      <c r="C164" s="200"/>
      <c r="D164" s="201" t="s">
        <v>73</v>
      </c>
      <c r="E164" s="213" t="s">
        <v>535</v>
      </c>
      <c r="F164" s="213" t="s">
        <v>536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SUM(P165:P182)</f>
        <v>0</v>
      </c>
      <c r="Q164" s="207"/>
      <c r="R164" s="208">
        <f>SUM(R165:R182)</f>
        <v>0</v>
      </c>
      <c r="S164" s="207"/>
      <c r="T164" s="209">
        <f>SUM(T165:T182)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84</v>
      </c>
      <c r="AT164" s="211" t="s">
        <v>73</v>
      </c>
      <c r="AU164" s="211" t="s">
        <v>82</v>
      </c>
      <c r="AY164" s="210" t="s">
        <v>133</v>
      </c>
      <c r="BK164" s="212">
        <f>SUM(BK165:BK182)</f>
        <v>0</v>
      </c>
    </row>
    <row r="165" s="2" customFormat="1" ht="21.75" customHeight="1">
      <c r="A165" s="35"/>
      <c r="B165" s="36"/>
      <c r="C165" s="215" t="s">
        <v>169</v>
      </c>
      <c r="D165" s="215" t="s">
        <v>136</v>
      </c>
      <c r="E165" s="216" t="s">
        <v>537</v>
      </c>
      <c r="F165" s="217" t="s">
        <v>538</v>
      </c>
      <c r="G165" s="218" t="s">
        <v>160</v>
      </c>
      <c r="H165" s="219">
        <v>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169</v>
      </c>
      <c r="AT165" s="226" t="s">
        <v>136</v>
      </c>
      <c r="AU165" s="226" t="s">
        <v>84</v>
      </c>
      <c r="AY165" s="14" t="s">
        <v>133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169</v>
      </c>
      <c r="BM165" s="226" t="s">
        <v>197</v>
      </c>
    </row>
    <row r="166" s="2" customFormat="1">
      <c r="A166" s="35"/>
      <c r="B166" s="36"/>
      <c r="C166" s="37"/>
      <c r="D166" s="228" t="s">
        <v>141</v>
      </c>
      <c r="E166" s="37"/>
      <c r="F166" s="229" t="s">
        <v>538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141</v>
      </c>
      <c r="AU166" s="14" t="s">
        <v>84</v>
      </c>
    </row>
    <row r="167" s="2" customFormat="1" ht="16.5" customHeight="1">
      <c r="A167" s="35"/>
      <c r="B167" s="36"/>
      <c r="C167" s="215" t="s">
        <v>198</v>
      </c>
      <c r="D167" s="215" t="s">
        <v>136</v>
      </c>
      <c r="E167" s="216" t="s">
        <v>539</v>
      </c>
      <c r="F167" s="217" t="s">
        <v>540</v>
      </c>
      <c r="G167" s="218" t="s">
        <v>148</v>
      </c>
      <c r="H167" s="219">
        <v>242.25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169</v>
      </c>
      <c r="AT167" s="226" t="s">
        <v>136</v>
      </c>
      <c r="AU167" s="226" t="s">
        <v>84</v>
      </c>
      <c r="AY167" s="14" t="s">
        <v>133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169</v>
      </c>
      <c r="BM167" s="226" t="s">
        <v>201</v>
      </c>
    </row>
    <row r="168" s="2" customFormat="1">
      <c r="A168" s="35"/>
      <c r="B168" s="36"/>
      <c r="C168" s="37"/>
      <c r="D168" s="228" t="s">
        <v>141</v>
      </c>
      <c r="E168" s="37"/>
      <c r="F168" s="229" t="s">
        <v>540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141</v>
      </c>
      <c r="AU168" s="14" t="s">
        <v>84</v>
      </c>
    </row>
    <row r="169" s="2" customFormat="1" ht="24.15" customHeight="1">
      <c r="A169" s="35"/>
      <c r="B169" s="36"/>
      <c r="C169" s="215" t="s">
        <v>172</v>
      </c>
      <c r="D169" s="215" t="s">
        <v>136</v>
      </c>
      <c r="E169" s="216" t="s">
        <v>541</v>
      </c>
      <c r="F169" s="217" t="s">
        <v>542</v>
      </c>
      <c r="G169" s="218" t="s">
        <v>148</v>
      </c>
      <c r="H169" s="219">
        <v>242.25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39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169</v>
      </c>
      <c r="AT169" s="226" t="s">
        <v>136</v>
      </c>
      <c r="AU169" s="226" t="s">
        <v>84</v>
      </c>
      <c r="AY169" s="14" t="s">
        <v>133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82</v>
      </c>
      <c r="BK169" s="227">
        <f>ROUND(I169*H169,2)</f>
        <v>0</v>
      </c>
      <c r="BL169" s="14" t="s">
        <v>169</v>
      </c>
      <c r="BM169" s="226" t="s">
        <v>204</v>
      </c>
    </row>
    <row r="170" s="2" customFormat="1">
      <c r="A170" s="35"/>
      <c r="B170" s="36"/>
      <c r="C170" s="37"/>
      <c r="D170" s="228" t="s">
        <v>141</v>
      </c>
      <c r="E170" s="37"/>
      <c r="F170" s="229" t="s">
        <v>542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141</v>
      </c>
      <c r="AU170" s="14" t="s">
        <v>84</v>
      </c>
    </row>
    <row r="171" s="2" customFormat="1" ht="33" customHeight="1">
      <c r="A171" s="35"/>
      <c r="B171" s="36"/>
      <c r="C171" s="215" t="s">
        <v>205</v>
      </c>
      <c r="D171" s="215" t="s">
        <v>136</v>
      </c>
      <c r="E171" s="216" t="s">
        <v>543</v>
      </c>
      <c r="F171" s="217" t="s">
        <v>544</v>
      </c>
      <c r="G171" s="218" t="s">
        <v>251</v>
      </c>
      <c r="H171" s="219">
        <v>150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169</v>
      </c>
      <c r="AT171" s="226" t="s">
        <v>136</v>
      </c>
      <c r="AU171" s="226" t="s">
        <v>84</v>
      </c>
      <c r="AY171" s="14" t="s">
        <v>133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169</v>
      </c>
      <c r="BM171" s="226" t="s">
        <v>208</v>
      </c>
    </row>
    <row r="172" s="2" customFormat="1">
      <c r="A172" s="35"/>
      <c r="B172" s="36"/>
      <c r="C172" s="37"/>
      <c r="D172" s="228" t="s">
        <v>141</v>
      </c>
      <c r="E172" s="37"/>
      <c r="F172" s="229" t="s">
        <v>544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141</v>
      </c>
      <c r="AU172" s="14" t="s">
        <v>84</v>
      </c>
    </row>
    <row r="173" s="2" customFormat="1" ht="16.5" customHeight="1">
      <c r="A173" s="35"/>
      <c r="B173" s="36"/>
      <c r="C173" s="215" t="s">
        <v>175</v>
      </c>
      <c r="D173" s="215" t="s">
        <v>136</v>
      </c>
      <c r="E173" s="216" t="s">
        <v>545</v>
      </c>
      <c r="F173" s="217" t="s">
        <v>546</v>
      </c>
      <c r="G173" s="218" t="s">
        <v>148</v>
      </c>
      <c r="H173" s="219">
        <v>59.700000000000003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169</v>
      </c>
      <c r="AT173" s="226" t="s">
        <v>136</v>
      </c>
      <c r="AU173" s="226" t="s">
        <v>84</v>
      </c>
      <c r="AY173" s="14" t="s">
        <v>133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169</v>
      </c>
      <c r="BM173" s="226" t="s">
        <v>211</v>
      </c>
    </row>
    <row r="174" s="2" customFormat="1">
      <c r="A174" s="35"/>
      <c r="B174" s="36"/>
      <c r="C174" s="37"/>
      <c r="D174" s="228" t="s">
        <v>141</v>
      </c>
      <c r="E174" s="37"/>
      <c r="F174" s="229" t="s">
        <v>546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141</v>
      </c>
      <c r="AU174" s="14" t="s">
        <v>84</v>
      </c>
    </row>
    <row r="175" s="2" customFormat="1" ht="16.5" customHeight="1">
      <c r="A175" s="35"/>
      <c r="B175" s="36"/>
      <c r="C175" s="233" t="s">
        <v>7</v>
      </c>
      <c r="D175" s="233" t="s">
        <v>253</v>
      </c>
      <c r="E175" s="234" t="s">
        <v>479</v>
      </c>
      <c r="F175" s="235" t="s">
        <v>480</v>
      </c>
      <c r="G175" s="236" t="s">
        <v>148</v>
      </c>
      <c r="H175" s="237">
        <v>62.685000000000002</v>
      </c>
      <c r="I175" s="238"/>
      <c r="J175" s="239">
        <f>ROUND(I175*H175,2)</f>
        <v>0</v>
      </c>
      <c r="K175" s="235" t="s">
        <v>1</v>
      </c>
      <c r="L175" s="240"/>
      <c r="M175" s="241" t="s">
        <v>1</v>
      </c>
      <c r="N175" s="242" t="s">
        <v>39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197</v>
      </c>
      <c r="AT175" s="226" t="s">
        <v>253</v>
      </c>
      <c r="AU175" s="226" t="s">
        <v>84</v>
      </c>
      <c r="AY175" s="14" t="s">
        <v>133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82</v>
      </c>
      <c r="BK175" s="227">
        <f>ROUND(I175*H175,2)</f>
        <v>0</v>
      </c>
      <c r="BL175" s="14" t="s">
        <v>169</v>
      </c>
      <c r="BM175" s="226" t="s">
        <v>214</v>
      </c>
    </row>
    <row r="176" s="2" customFormat="1">
      <c r="A176" s="35"/>
      <c r="B176" s="36"/>
      <c r="C176" s="37"/>
      <c r="D176" s="228" t="s">
        <v>141</v>
      </c>
      <c r="E176" s="37"/>
      <c r="F176" s="229" t="s">
        <v>480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141</v>
      </c>
      <c r="AU176" s="14" t="s">
        <v>84</v>
      </c>
    </row>
    <row r="177" s="2" customFormat="1" ht="33" customHeight="1">
      <c r="A177" s="35"/>
      <c r="B177" s="36"/>
      <c r="C177" s="215" t="s">
        <v>179</v>
      </c>
      <c r="D177" s="215" t="s">
        <v>136</v>
      </c>
      <c r="E177" s="216" t="s">
        <v>547</v>
      </c>
      <c r="F177" s="217" t="s">
        <v>548</v>
      </c>
      <c r="G177" s="218" t="s">
        <v>148</v>
      </c>
      <c r="H177" s="219">
        <v>242.25</v>
      </c>
      <c r="I177" s="220"/>
      <c r="J177" s="221">
        <f>ROUND(I177*H177,2)</f>
        <v>0</v>
      </c>
      <c r="K177" s="217" t="s">
        <v>1</v>
      </c>
      <c r="L177" s="41"/>
      <c r="M177" s="222" t="s">
        <v>1</v>
      </c>
      <c r="N177" s="223" t="s">
        <v>39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169</v>
      </c>
      <c r="AT177" s="226" t="s">
        <v>136</v>
      </c>
      <c r="AU177" s="226" t="s">
        <v>84</v>
      </c>
      <c r="AY177" s="14" t="s">
        <v>133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169</v>
      </c>
      <c r="BM177" s="226" t="s">
        <v>217</v>
      </c>
    </row>
    <row r="178" s="2" customFormat="1">
      <c r="A178" s="35"/>
      <c r="B178" s="36"/>
      <c r="C178" s="37"/>
      <c r="D178" s="228" t="s">
        <v>141</v>
      </c>
      <c r="E178" s="37"/>
      <c r="F178" s="229" t="s">
        <v>548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141</v>
      </c>
      <c r="AU178" s="14" t="s">
        <v>84</v>
      </c>
    </row>
    <row r="179" s="2" customFormat="1" ht="24.15" customHeight="1">
      <c r="A179" s="35"/>
      <c r="B179" s="36"/>
      <c r="C179" s="215" t="s">
        <v>218</v>
      </c>
      <c r="D179" s="215" t="s">
        <v>136</v>
      </c>
      <c r="E179" s="216" t="s">
        <v>549</v>
      </c>
      <c r="F179" s="217" t="s">
        <v>550</v>
      </c>
      <c r="G179" s="218" t="s">
        <v>148</v>
      </c>
      <c r="H179" s="219">
        <v>59.700000000000003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169</v>
      </c>
      <c r="AT179" s="226" t="s">
        <v>136</v>
      </c>
      <c r="AU179" s="226" t="s">
        <v>84</v>
      </c>
      <c r="AY179" s="14" t="s">
        <v>133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169</v>
      </c>
      <c r="BM179" s="226" t="s">
        <v>221</v>
      </c>
    </row>
    <row r="180" s="2" customFormat="1">
      <c r="A180" s="35"/>
      <c r="B180" s="36"/>
      <c r="C180" s="37"/>
      <c r="D180" s="228" t="s">
        <v>141</v>
      </c>
      <c r="E180" s="37"/>
      <c r="F180" s="229" t="s">
        <v>550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141</v>
      </c>
      <c r="AU180" s="14" t="s">
        <v>84</v>
      </c>
    </row>
    <row r="181" s="2" customFormat="1" ht="33" customHeight="1">
      <c r="A181" s="35"/>
      <c r="B181" s="36"/>
      <c r="C181" s="215" t="s">
        <v>182</v>
      </c>
      <c r="D181" s="215" t="s">
        <v>136</v>
      </c>
      <c r="E181" s="216" t="s">
        <v>551</v>
      </c>
      <c r="F181" s="217" t="s">
        <v>552</v>
      </c>
      <c r="G181" s="218" t="s">
        <v>148</v>
      </c>
      <c r="H181" s="219">
        <v>242.25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169</v>
      </c>
      <c r="AT181" s="226" t="s">
        <v>136</v>
      </c>
      <c r="AU181" s="226" t="s">
        <v>84</v>
      </c>
      <c r="AY181" s="14" t="s">
        <v>133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169</v>
      </c>
      <c r="BM181" s="226" t="s">
        <v>227</v>
      </c>
    </row>
    <row r="182" s="2" customFormat="1">
      <c r="A182" s="35"/>
      <c r="B182" s="36"/>
      <c r="C182" s="37"/>
      <c r="D182" s="228" t="s">
        <v>141</v>
      </c>
      <c r="E182" s="37"/>
      <c r="F182" s="229" t="s">
        <v>552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141</v>
      </c>
      <c r="AU182" s="14" t="s">
        <v>84</v>
      </c>
    </row>
    <row r="183" s="12" customFormat="1" ht="25.92" customHeight="1">
      <c r="A183" s="12"/>
      <c r="B183" s="199"/>
      <c r="C183" s="200"/>
      <c r="D183" s="201" t="s">
        <v>73</v>
      </c>
      <c r="E183" s="202" t="s">
        <v>553</v>
      </c>
      <c r="F183" s="202" t="s">
        <v>554</v>
      </c>
      <c r="G183" s="200"/>
      <c r="H183" s="200"/>
      <c r="I183" s="203"/>
      <c r="J183" s="204">
        <f>BK183</f>
        <v>0</v>
      </c>
      <c r="K183" s="200"/>
      <c r="L183" s="205"/>
      <c r="M183" s="206"/>
      <c r="N183" s="207"/>
      <c r="O183" s="207"/>
      <c r="P183" s="208">
        <f>P184+SUM(P185:P196)</f>
        <v>0</v>
      </c>
      <c r="Q183" s="207"/>
      <c r="R183" s="208">
        <f>R184+SUM(R185:R196)</f>
        <v>0.00027999999999999998</v>
      </c>
      <c r="S183" s="207"/>
      <c r="T183" s="209">
        <f>T184+SUM(T185:T196)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140</v>
      </c>
      <c r="AT183" s="211" t="s">
        <v>73</v>
      </c>
      <c r="AU183" s="211" t="s">
        <v>74</v>
      </c>
      <c r="AY183" s="210" t="s">
        <v>133</v>
      </c>
      <c r="BK183" s="212">
        <f>BK184+SUM(BK185:BK196)</f>
        <v>0</v>
      </c>
    </row>
    <row r="184" s="2" customFormat="1" ht="21.75" customHeight="1">
      <c r="A184" s="35"/>
      <c r="B184" s="36"/>
      <c r="C184" s="215" t="s">
        <v>228</v>
      </c>
      <c r="D184" s="215" t="s">
        <v>136</v>
      </c>
      <c r="E184" s="216" t="s">
        <v>555</v>
      </c>
      <c r="F184" s="217" t="s">
        <v>556</v>
      </c>
      <c r="G184" s="218" t="s">
        <v>160</v>
      </c>
      <c r="H184" s="219">
        <v>2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39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557</v>
      </c>
      <c r="AT184" s="226" t="s">
        <v>136</v>
      </c>
      <c r="AU184" s="226" t="s">
        <v>82</v>
      </c>
      <c r="AY184" s="14" t="s">
        <v>133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82</v>
      </c>
      <c r="BK184" s="227">
        <f>ROUND(I184*H184,2)</f>
        <v>0</v>
      </c>
      <c r="BL184" s="14" t="s">
        <v>557</v>
      </c>
      <c r="BM184" s="226" t="s">
        <v>231</v>
      </c>
    </row>
    <row r="185" s="2" customFormat="1">
      <c r="A185" s="35"/>
      <c r="B185" s="36"/>
      <c r="C185" s="37"/>
      <c r="D185" s="228" t="s">
        <v>141</v>
      </c>
      <c r="E185" s="37"/>
      <c r="F185" s="229" t="s">
        <v>556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141</v>
      </c>
      <c r="AU185" s="14" t="s">
        <v>82</v>
      </c>
    </row>
    <row r="186" s="2" customFormat="1">
      <c r="A186" s="35"/>
      <c r="B186" s="36"/>
      <c r="C186" s="37"/>
      <c r="D186" s="228" t="s">
        <v>289</v>
      </c>
      <c r="E186" s="37"/>
      <c r="F186" s="243" t="s">
        <v>558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289</v>
      </c>
      <c r="AU186" s="14" t="s">
        <v>82</v>
      </c>
    </row>
    <row r="187" s="2" customFormat="1" ht="16.5" customHeight="1">
      <c r="A187" s="35"/>
      <c r="B187" s="36"/>
      <c r="C187" s="215" t="s">
        <v>186</v>
      </c>
      <c r="D187" s="215" t="s">
        <v>136</v>
      </c>
      <c r="E187" s="216" t="s">
        <v>559</v>
      </c>
      <c r="F187" s="217" t="s">
        <v>560</v>
      </c>
      <c r="G187" s="218" t="s">
        <v>160</v>
      </c>
      <c r="H187" s="219">
        <v>2</v>
      </c>
      <c r="I187" s="220"/>
      <c r="J187" s="221">
        <f>ROUND(I187*H187,2)</f>
        <v>0</v>
      </c>
      <c r="K187" s="217" t="s">
        <v>1</v>
      </c>
      <c r="L187" s="41"/>
      <c r="M187" s="222" t="s">
        <v>1</v>
      </c>
      <c r="N187" s="223" t="s">
        <v>39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557</v>
      </c>
      <c r="AT187" s="226" t="s">
        <v>136</v>
      </c>
      <c r="AU187" s="226" t="s">
        <v>82</v>
      </c>
      <c r="AY187" s="14" t="s">
        <v>133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557</v>
      </c>
      <c r="BM187" s="226" t="s">
        <v>234</v>
      </c>
    </row>
    <row r="188" s="2" customFormat="1">
      <c r="A188" s="35"/>
      <c r="B188" s="36"/>
      <c r="C188" s="37"/>
      <c r="D188" s="228" t="s">
        <v>141</v>
      </c>
      <c r="E188" s="37"/>
      <c r="F188" s="229" t="s">
        <v>560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141</v>
      </c>
      <c r="AU188" s="14" t="s">
        <v>82</v>
      </c>
    </row>
    <row r="189" s="2" customFormat="1" ht="24.15" customHeight="1">
      <c r="A189" s="35"/>
      <c r="B189" s="36"/>
      <c r="C189" s="215" t="s">
        <v>235</v>
      </c>
      <c r="D189" s="215" t="s">
        <v>136</v>
      </c>
      <c r="E189" s="216" t="s">
        <v>561</v>
      </c>
      <c r="F189" s="217" t="s">
        <v>562</v>
      </c>
      <c r="G189" s="218" t="s">
        <v>563</v>
      </c>
      <c r="H189" s="219">
        <v>2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39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557</v>
      </c>
      <c r="AT189" s="226" t="s">
        <v>136</v>
      </c>
      <c r="AU189" s="226" t="s">
        <v>82</v>
      </c>
      <c r="AY189" s="14" t="s">
        <v>133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82</v>
      </c>
      <c r="BK189" s="227">
        <f>ROUND(I189*H189,2)</f>
        <v>0</v>
      </c>
      <c r="BL189" s="14" t="s">
        <v>557</v>
      </c>
      <c r="BM189" s="226" t="s">
        <v>238</v>
      </c>
    </row>
    <row r="190" s="2" customFormat="1">
      <c r="A190" s="35"/>
      <c r="B190" s="36"/>
      <c r="C190" s="37"/>
      <c r="D190" s="228" t="s">
        <v>141</v>
      </c>
      <c r="E190" s="37"/>
      <c r="F190" s="229" t="s">
        <v>562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141</v>
      </c>
      <c r="AU190" s="14" t="s">
        <v>82</v>
      </c>
    </row>
    <row r="191" s="2" customFormat="1" ht="24.15" customHeight="1">
      <c r="A191" s="35"/>
      <c r="B191" s="36"/>
      <c r="C191" s="215" t="s">
        <v>197</v>
      </c>
      <c r="D191" s="215" t="s">
        <v>136</v>
      </c>
      <c r="E191" s="216" t="s">
        <v>564</v>
      </c>
      <c r="F191" s="217" t="s">
        <v>565</v>
      </c>
      <c r="G191" s="218" t="s">
        <v>251</v>
      </c>
      <c r="H191" s="219">
        <v>2</v>
      </c>
      <c r="I191" s="220"/>
      <c r="J191" s="221">
        <f>ROUND(I191*H191,2)</f>
        <v>0</v>
      </c>
      <c r="K191" s="217" t="s">
        <v>566</v>
      </c>
      <c r="L191" s="41"/>
      <c r="M191" s="222" t="s">
        <v>1</v>
      </c>
      <c r="N191" s="223" t="s">
        <v>39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169</v>
      </c>
      <c r="AT191" s="226" t="s">
        <v>136</v>
      </c>
      <c r="AU191" s="226" t="s">
        <v>82</v>
      </c>
      <c r="AY191" s="14" t="s">
        <v>133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82</v>
      </c>
      <c r="BK191" s="227">
        <f>ROUND(I191*H191,2)</f>
        <v>0</v>
      </c>
      <c r="BL191" s="14" t="s">
        <v>169</v>
      </c>
      <c r="BM191" s="226" t="s">
        <v>567</v>
      </c>
    </row>
    <row r="192" s="2" customFormat="1">
      <c r="A192" s="35"/>
      <c r="B192" s="36"/>
      <c r="C192" s="37"/>
      <c r="D192" s="228" t="s">
        <v>141</v>
      </c>
      <c r="E192" s="37"/>
      <c r="F192" s="229" t="s">
        <v>568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141</v>
      </c>
      <c r="AU192" s="14" t="s">
        <v>82</v>
      </c>
    </row>
    <row r="193" s="2" customFormat="1">
      <c r="A193" s="35"/>
      <c r="B193" s="36"/>
      <c r="C193" s="37"/>
      <c r="D193" s="249" t="s">
        <v>569</v>
      </c>
      <c r="E193" s="37"/>
      <c r="F193" s="250" t="s">
        <v>570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569</v>
      </c>
      <c r="AU193" s="14" t="s">
        <v>82</v>
      </c>
    </row>
    <row r="194" s="2" customFormat="1" ht="16.5" customHeight="1">
      <c r="A194" s="35"/>
      <c r="B194" s="36"/>
      <c r="C194" s="233" t="s">
        <v>257</v>
      </c>
      <c r="D194" s="233" t="s">
        <v>253</v>
      </c>
      <c r="E194" s="234" t="s">
        <v>571</v>
      </c>
      <c r="F194" s="235" t="s">
        <v>572</v>
      </c>
      <c r="G194" s="236" t="s">
        <v>251</v>
      </c>
      <c r="H194" s="237">
        <v>2</v>
      </c>
      <c r="I194" s="238"/>
      <c r="J194" s="239">
        <f>ROUND(I194*H194,2)</f>
        <v>0</v>
      </c>
      <c r="K194" s="235" t="s">
        <v>566</v>
      </c>
      <c r="L194" s="240"/>
      <c r="M194" s="241" t="s">
        <v>1</v>
      </c>
      <c r="N194" s="242" t="s">
        <v>39</v>
      </c>
      <c r="O194" s="88"/>
      <c r="P194" s="224">
        <f>O194*H194</f>
        <v>0</v>
      </c>
      <c r="Q194" s="224">
        <v>0.00013999999999999999</v>
      </c>
      <c r="R194" s="224">
        <f>Q194*H194</f>
        <v>0.00027999999999999998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557</v>
      </c>
      <c r="AT194" s="226" t="s">
        <v>253</v>
      </c>
      <c r="AU194" s="226" t="s">
        <v>82</v>
      </c>
      <c r="AY194" s="14" t="s">
        <v>133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82</v>
      </c>
      <c r="BK194" s="227">
        <f>ROUND(I194*H194,2)</f>
        <v>0</v>
      </c>
      <c r="BL194" s="14" t="s">
        <v>557</v>
      </c>
      <c r="BM194" s="226" t="s">
        <v>573</v>
      </c>
    </row>
    <row r="195" s="2" customFormat="1">
      <c r="A195" s="35"/>
      <c r="B195" s="36"/>
      <c r="C195" s="37"/>
      <c r="D195" s="228" t="s">
        <v>141</v>
      </c>
      <c r="E195" s="37"/>
      <c r="F195" s="229" t="s">
        <v>572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141</v>
      </c>
      <c r="AU195" s="14" t="s">
        <v>82</v>
      </c>
    </row>
    <row r="196" s="12" customFormat="1" ht="22.8" customHeight="1">
      <c r="A196" s="12"/>
      <c r="B196" s="199"/>
      <c r="C196" s="200"/>
      <c r="D196" s="201" t="s">
        <v>73</v>
      </c>
      <c r="E196" s="213" t="s">
        <v>574</v>
      </c>
      <c r="F196" s="213" t="s">
        <v>575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SUM(P197:P198)</f>
        <v>0</v>
      </c>
      <c r="Q196" s="207"/>
      <c r="R196" s="208">
        <f>SUM(R197:R198)</f>
        <v>0</v>
      </c>
      <c r="S196" s="207"/>
      <c r="T196" s="20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140</v>
      </c>
      <c r="AT196" s="211" t="s">
        <v>73</v>
      </c>
      <c r="AU196" s="211" t="s">
        <v>82</v>
      </c>
      <c r="AY196" s="210" t="s">
        <v>133</v>
      </c>
      <c r="BK196" s="212">
        <f>SUM(BK197:BK198)</f>
        <v>0</v>
      </c>
    </row>
    <row r="197" s="2" customFormat="1" ht="24.15" customHeight="1">
      <c r="A197" s="35"/>
      <c r="B197" s="36"/>
      <c r="C197" s="215" t="s">
        <v>194</v>
      </c>
      <c r="D197" s="215" t="s">
        <v>136</v>
      </c>
      <c r="E197" s="216" t="s">
        <v>576</v>
      </c>
      <c r="F197" s="217" t="s">
        <v>577</v>
      </c>
      <c r="G197" s="218" t="s">
        <v>160</v>
      </c>
      <c r="H197" s="219">
        <v>1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39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557</v>
      </c>
      <c r="AT197" s="226" t="s">
        <v>136</v>
      </c>
      <c r="AU197" s="226" t="s">
        <v>84</v>
      </c>
      <c r="AY197" s="14" t="s">
        <v>133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82</v>
      </c>
      <c r="BK197" s="227">
        <f>ROUND(I197*H197,2)</f>
        <v>0</v>
      </c>
      <c r="BL197" s="14" t="s">
        <v>557</v>
      </c>
      <c r="BM197" s="226" t="s">
        <v>256</v>
      </c>
    </row>
    <row r="198" s="2" customFormat="1">
      <c r="A198" s="35"/>
      <c r="B198" s="36"/>
      <c r="C198" s="37"/>
      <c r="D198" s="228" t="s">
        <v>141</v>
      </c>
      <c r="E198" s="37"/>
      <c r="F198" s="229" t="s">
        <v>577</v>
      </c>
      <c r="G198" s="37"/>
      <c r="H198" s="37"/>
      <c r="I198" s="230"/>
      <c r="J198" s="37"/>
      <c r="K198" s="37"/>
      <c r="L198" s="41"/>
      <c r="M198" s="245"/>
      <c r="N198" s="246"/>
      <c r="O198" s="247"/>
      <c r="P198" s="247"/>
      <c r="Q198" s="247"/>
      <c r="R198" s="247"/>
      <c r="S198" s="247"/>
      <c r="T198" s="248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141</v>
      </c>
      <c r="AU198" s="14" t="s">
        <v>84</v>
      </c>
    </row>
    <row r="199" s="2" customFormat="1" ht="6.96" customHeight="1">
      <c r="A199" s="35"/>
      <c r="B199" s="63"/>
      <c r="C199" s="64"/>
      <c r="D199" s="64"/>
      <c r="E199" s="64"/>
      <c r="F199" s="64"/>
      <c r="G199" s="64"/>
      <c r="H199" s="64"/>
      <c r="I199" s="64"/>
      <c r="J199" s="64"/>
      <c r="K199" s="64"/>
      <c r="L199" s="41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sheet="1" autoFilter="0" formatColumns="0" formatRows="0" objects="1" scenarios="1" spinCount="100000" saltValue="SUSffNmwfCpRoiBzLEk+CJqEb8EJoAjCkiqBIOhEXvZIpVmO8nMhD1TNXkqEflACPDt7upb7yiUcyc2u9IrbeA==" hashValue="ypei8M9AplQ71uGXXi2D78rmsnT+gFST68IJZbqhOfgV0XrionmiOvIHgpqHprFvoTXVtfT4vnW7Q2bNrbeMfg==" algorithmName="SHA-512" password="CC35"/>
  <autoFilter ref="C125:K19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93" r:id="rId1" display="https://podminky.urs.cz/item/CS_URS_2021_02/742320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Hostinné ON - oprava_1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20. 9. 2021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ROUND((SUM(BE126:BE200)),  2)</f>
        <v>0</v>
      </c>
      <c r="G33" s="35"/>
      <c r="H33" s="35"/>
      <c r="I33" s="152">
        <v>0.20999999999999999</v>
      </c>
      <c r="J33" s="151">
        <f>ROUND(((SUM(BE126:BE200))*I33),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ROUND((SUM(BF126:BF200)),  2)</f>
        <v>0</v>
      </c>
      <c r="G34" s="35"/>
      <c r="H34" s="35"/>
      <c r="I34" s="152">
        <v>0.14999999999999999</v>
      </c>
      <c r="J34" s="151">
        <f>ROUND(((SUM(BF126:BF200))*I34),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ROUND((SUM(BG126:BG200)),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ROUND((SUM(BH126:BH200)),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ROUND((SUM(BI126:BI200)),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Hostinné ON - oprava_1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04 - Demolice dřevěnéh...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20. 9. 2021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413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106</v>
      </c>
      <c r="E99" s="185"/>
      <c r="F99" s="185"/>
      <c r="G99" s="185"/>
      <c r="H99" s="185"/>
      <c r="I99" s="185"/>
      <c r="J99" s="186">
        <f>J145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415</v>
      </c>
      <c r="E100" s="185"/>
      <c r="F100" s="185"/>
      <c r="G100" s="185"/>
      <c r="H100" s="185"/>
      <c r="I100" s="185"/>
      <c r="J100" s="186">
        <f>J156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108</v>
      </c>
      <c r="E101" s="185"/>
      <c r="F101" s="185"/>
      <c r="G101" s="185"/>
      <c r="H101" s="185"/>
      <c r="I101" s="185"/>
      <c r="J101" s="186">
        <f>J167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J178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J187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112</v>
      </c>
      <c r="E104" s="179"/>
      <c r="F104" s="179"/>
      <c r="G104" s="179"/>
      <c r="H104" s="179"/>
      <c r="I104" s="179"/>
      <c r="J104" s="180">
        <f>J190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579</v>
      </c>
      <c r="E105" s="185"/>
      <c r="F105" s="185"/>
      <c r="G105" s="185"/>
      <c r="H105" s="185"/>
      <c r="I105" s="185"/>
      <c r="J105" s="186">
        <f>J191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580</v>
      </c>
      <c r="E106" s="185"/>
      <c r="F106" s="185"/>
      <c r="G106" s="185"/>
      <c r="H106" s="185"/>
      <c r="I106" s="185"/>
      <c r="J106" s="186">
        <f>J194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118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Hostinné ON - oprava_1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SO 04 - Demolice dřevěnéh...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20. 9. 2021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30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119</v>
      </c>
      <c r="D125" s="191" t="s">
        <v>59</v>
      </c>
      <c r="E125" s="191" t="s">
        <v>55</v>
      </c>
      <c r="F125" s="191" t="s">
        <v>56</v>
      </c>
      <c r="G125" s="191" t="s">
        <v>120</v>
      </c>
      <c r="H125" s="191" t="s">
        <v>121</v>
      </c>
      <c r="I125" s="191" t="s">
        <v>122</v>
      </c>
      <c r="J125" s="191" t="s">
        <v>102</v>
      </c>
      <c r="K125" s="192" t="s">
        <v>123</v>
      </c>
      <c r="L125" s="193"/>
      <c r="M125" s="97" t="s">
        <v>1</v>
      </c>
      <c r="N125" s="98" t="s">
        <v>38</v>
      </c>
      <c r="O125" s="98" t="s">
        <v>124</v>
      </c>
      <c r="P125" s="98" t="s">
        <v>125</v>
      </c>
      <c r="Q125" s="98" t="s">
        <v>126</v>
      </c>
      <c r="R125" s="98" t="s">
        <v>127</v>
      </c>
      <c r="S125" s="98" t="s">
        <v>128</v>
      </c>
      <c r="T125" s="99" t="s">
        <v>129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130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P127+P190</f>
        <v>0</v>
      </c>
      <c r="Q126" s="101"/>
      <c r="R126" s="196">
        <f>R127+R190</f>
        <v>0</v>
      </c>
      <c r="S126" s="101"/>
      <c r="T126" s="197">
        <f>T127+T190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104</v>
      </c>
      <c r="BK126" s="198">
        <f>BK127+BK190</f>
        <v>0</v>
      </c>
    </row>
    <row r="127" s="12" customFormat="1" ht="25.92" customHeight="1">
      <c r="A127" s="12"/>
      <c r="B127" s="199"/>
      <c r="C127" s="200"/>
      <c r="D127" s="201" t="s">
        <v>73</v>
      </c>
      <c r="E127" s="202" t="s">
        <v>131</v>
      </c>
      <c r="F127" s="202" t="s">
        <v>132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P128+P145+P156+P167+P178+P187</f>
        <v>0</v>
      </c>
      <c r="Q127" s="207"/>
      <c r="R127" s="208">
        <f>R128+R145+R156+R167+R178+R187</f>
        <v>0</v>
      </c>
      <c r="S127" s="207"/>
      <c r="T127" s="209">
        <f>T128+T145+T156+T167+T178+T187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73</v>
      </c>
      <c r="AU127" s="211" t="s">
        <v>74</v>
      </c>
      <c r="AY127" s="210" t="s">
        <v>133</v>
      </c>
      <c r="BK127" s="212">
        <f>BK128+BK145+BK156+BK167+BK178+BK187</f>
        <v>0</v>
      </c>
    </row>
    <row r="128" s="12" customFormat="1" ht="22.8" customHeight="1">
      <c r="A128" s="12"/>
      <c r="B128" s="199"/>
      <c r="C128" s="200"/>
      <c r="D128" s="201" t="s">
        <v>73</v>
      </c>
      <c r="E128" s="213" t="s">
        <v>82</v>
      </c>
      <c r="F128" s="213" t="s">
        <v>416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SUM(P129:P144)</f>
        <v>0</v>
      </c>
      <c r="Q128" s="207"/>
      <c r="R128" s="208">
        <f>SUM(R129:R144)</f>
        <v>0</v>
      </c>
      <c r="S128" s="207"/>
      <c r="T128" s="209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82</v>
      </c>
      <c r="AT128" s="211" t="s">
        <v>73</v>
      </c>
      <c r="AU128" s="211" t="s">
        <v>82</v>
      </c>
      <c r="AY128" s="210" t="s">
        <v>133</v>
      </c>
      <c r="BK128" s="212">
        <f>SUM(BK129:BK144)</f>
        <v>0</v>
      </c>
    </row>
    <row r="129" s="2" customFormat="1" ht="24.15" customHeight="1">
      <c r="A129" s="35"/>
      <c r="B129" s="36"/>
      <c r="C129" s="215" t="s">
        <v>82</v>
      </c>
      <c r="D129" s="215" t="s">
        <v>136</v>
      </c>
      <c r="E129" s="216" t="s">
        <v>581</v>
      </c>
      <c r="F129" s="217" t="s">
        <v>582</v>
      </c>
      <c r="G129" s="218" t="s">
        <v>148</v>
      </c>
      <c r="H129" s="219">
        <v>38.5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39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140</v>
      </c>
      <c r="AT129" s="226" t="s">
        <v>136</v>
      </c>
      <c r="AU129" s="226" t="s">
        <v>84</v>
      </c>
      <c r="AY129" s="14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82</v>
      </c>
      <c r="BK129" s="227">
        <f>ROUND(I129*H129,2)</f>
        <v>0</v>
      </c>
      <c r="BL129" s="14" t="s">
        <v>140</v>
      </c>
      <c r="BM129" s="226" t="s">
        <v>84</v>
      </c>
    </row>
    <row r="130" s="2" customFormat="1">
      <c r="A130" s="35"/>
      <c r="B130" s="36"/>
      <c r="C130" s="37"/>
      <c r="D130" s="228" t="s">
        <v>141</v>
      </c>
      <c r="E130" s="37"/>
      <c r="F130" s="229" t="s">
        <v>582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84</v>
      </c>
    </row>
    <row r="131" s="2" customFormat="1" ht="24.15" customHeight="1">
      <c r="A131" s="35"/>
      <c r="B131" s="36"/>
      <c r="C131" s="215" t="s">
        <v>84</v>
      </c>
      <c r="D131" s="215" t="s">
        <v>136</v>
      </c>
      <c r="E131" s="216" t="s">
        <v>421</v>
      </c>
      <c r="F131" s="217" t="s">
        <v>422</v>
      </c>
      <c r="G131" s="218" t="s">
        <v>139</v>
      </c>
      <c r="H131" s="219">
        <v>7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39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140</v>
      </c>
      <c r="AT131" s="226" t="s">
        <v>136</v>
      </c>
      <c r="AU131" s="226" t="s">
        <v>84</v>
      </c>
      <c r="AY131" s="14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82</v>
      </c>
      <c r="BK131" s="227">
        <f>ROUND(I131*H131,2)</f>
        <v>0</v>
      </c>
      <c r="BL131" s="14" t="s">
        <v>140</v>
      </c>
      <c r="BM131" s="226" t="s">
        <v>140</v>
      </c>
    </row>
    <row r="132" s="2" customFormat="1">
      <c r="A132" s="35"/>
      <c r="B132" s="36"/>
      <c r="C132" s="37"/>
      <c r="D132" s="228" t="s">
        <v>141</v>
      </c>
      <c r="E132" s="37"/>
      <c r="F132" s="229" t="s">
        <v>422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141</v>
      </c>
      <c r="AU132" s="14" t="s">
        <v>84</v>
      </c>
    </row>
    <row r="133" s="2" customFormat="1" ht="33" customHeight="1">
      <c r="A133" s="35"/>
      <c r="B133" s="36"/>
      <c r="C133" s="215" t="s">
        <v>134</v>
      </c>
      <c r="D133" s="215" t="s">
        <v>136</v>
      </c>
      <c r="E133" s="216" t="s">
        <v>423</v>
      </c>
      <c r="F133" s="217" t="s">
        <v>424</v>
      </c>
      <c r="G133" s="218" t="s">
        <v>139</v>
      </c>
      <c r="H133" s="219">
        <v>7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39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140</v>
      </c>
      <c r="AT133" s="226" t="s">
        <v>136</v>
      </c>
      <c r="AU133" s="226" t="s">
        <v>84</v>
      </c>
      <c r="AY133" s="14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82</v>
      </c>
      <c r="BK133" s="227">
        <f>ROUND(I133*H133,2)</f>
        <v>0</v>
      </c>
      <c r="BL133" s="14" t="s">
        <v>140</v>
      </c>
      <c r="BM133" s="226" t="s">
        <v>144</v>
      </c>
    </row>
    <row r="134" s="2" customFormat="1">
      <c r="A134" s="35"/>
      <c r="B134" s="36"/>
      <c r="C134" s="37"/>
      <c r="D134" s="228" t="s">
        <v>141</v>
      </c>
      <c r="E134" s="37"/>
      <c r="F134" s="229" t="s">
        <v>424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141</v>
      </c>
      <c r="AU134" s="14" t="s">
        <v>84</v>
      </c>
    </row>
    <row r="135" s="2" customFormat="1" ht="24.15" customHeight="1">
      <c r="A135" s="35"/>
      <c r="B135" s="36"/>
      <c r="C135" s="215" t="s">
        <v>140</v>
      </c>
      <c r="D135" s="215" t="s">
        <v>136</v>
      </c>
      <c r="E135" s="216" t="s">
        <v>425</v>
      </c>
      <c r="F135" s="217" t="s">
        <v>426</v>
      </c>
      <c r="G135" s="218" t="s">
        <v>168</v>
      </c>
      <c r="H135" s="219">
        <v>15.4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39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140</v>
      </c>
      <c r="AT135" s="226" t="s">
        <v>136</v>
      </c>
      <c r="AU135" s="226" t="s">
        <v>84</v>
      </c>
      <c r="AY135" s="14" t="s">
        <v>133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82</v>
      </c>
      <c r="BK135" s="227">
        <f>ROUND(I135*H135,2)</f>
        <v>0</v>
      </c>
      <c r="BL135" s="14" t="s">
        <v>140</v>
      </c>
      <c r="BM135" s="226" t="s">
        <v>151</v>
      </c>
    </row>
    <row r="136" s="2" customFormat="1">
      <c r="A136" s="35"/>
      <c r="B136" s="36"/>
      <c r="C136" s="37"/>
      <c r="D136" s="228" t="s">
        <v>141</v>
      </c>
      <c r="E136" s="37"/>
      <c r="F136" s="229" t="s">
        <v>426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141</v>
      </c>
      <c r="AU136" s="14" t="s">
        <v>84</v>
      </c>
    </row>
    <row r="137" s="2" customFormat="1" ht="24.15" customHeight="1">
      <c r="A137" s="35"/>
      <c r="B137" s="36"/>
      <c r="C137" s="215" t="s">
        <v>154</v>
      </c>
      <c r="D137" s="215" t="s">
        <v>136</v>
      </c>
      <c r="E137" s="216" t="s">
        <v>583</v>
      </c>
      <c r="F137" s="217" t="s">
        <v>584</v>
      </c>
      <c r="G137" s="218" t="s">
        <v>168</v>
      </c>
      <c r="H137" s="219">
        <v>2.1000000000000001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140</v>
      </c>
      <c r="AT137" s="226" t="s">
        <v>136</v>
      </c>
      <c r="AU137" s="226" t="s">
        <v>84</v>
      </c>
      <c r="AY137" s="14" t="s">
        <v>133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140</v>
      </c>
      <c r="BM137" s="226" t="s">
        <v>157</v>
      </c>
    </row>
    <row r="138" s="2" customFormat="1">
      <c r="A138" s="35"/>
      <c r="B138" s="36"/>
      <c r="C138" s="37"/>
      <c r="D138" s="228" t="s">
        <v>141</v>
      </c>
      <c r="E138" s="37"/>
      <c r="F138" s="229" t="s">
        <v>584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141</v>
      </c>
      <c r="AU138" s="14" t="s">
        <v>84</v>
      </c>
    </row>
    <row r="139" s="2" customFormat="1" ht="24.15" customHeight="1">
      <c r="A139" s="35"/>
      <c r="B139" s="36"/>
      <c r="C139" s="215" t="s">
        <v>144</v>
      </c>
      <c r="D139" s="215" t="s">
        <v>136</v>
      </c>
      <c r="E139" s="216" t="s">
        <v>427</v>
      </c>
      <c r="F139" s="217" t="s">
        <v>428</v>
      </c>
      <c r="G139" s="218" t="s">
        <v>168</v>
      </c>
      <c r="H139" s="219">
        <v>2.1000000000000001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136</v>
      </c>
      <c r="AU139" s="226" t="s">
        <v>84</v>
      </c>
      <c r="AY139" s="14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140</v>
      </c>
      <c r="BM139" s="226" t="s">
        <v>161</v>
      </c>
    </row>
    <row r="140" s="2" customFormat="1">
      <c r="A140" s="35"/>
      <c r="B140" s="36"/>
      <c r="C140" s="37"/>
      <c r="D140" s="228" t="s">
        <v>141</v>
      </c>
      <c r="E140" s="37"/>
      <c r="F140" s="229" t="s">
        <v>428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84</v>
      </c>
    </row>
    <row r="141" s="2" customFormat="1" ht="24.15" customHeight="1">
      <c r="A141" s="35"/>
      <c r="B141" s="36"/>
      <c r="C141" s="215" t="s">
        <v>162</v>
      </c>
      <c r="D141" s="215" t="s">
        <v>136</v>
      </c>
      <c r="E141" s="216" t="s">
        <v>585</v>
      </c>
      <c r="F141" s="217" t="s">
        <v>428</v>
      </c>
      <c r="G141" s="218" t="s">
        <v>168</v>
      </c>
      <c r="H141" s="219">
        <v>15.4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140</v>
      </c>
      <c r="AT141" s="226" t="s">
        <v>136</v>
      </c>
      <c r="AU141" s="226" t="s">
        <v>84</v>
      </c>
      <c r="AY141" s="14" t="s">
        <v>133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140</v>
      </c>
      <c r="BM141" s="226" t="s">
        <v>165</v>
      </c>
    </row>
    <row r="142" s="2" customFormat="1">
      <c r="A142" s="35"/>
      <c r="B142" s="36"/>
      <c r="C142" s="37"/>
      <c r="D142" s="228" t="s">
        <v>141</v>
      </c>
      <c r="E142" s="37"/>
      <c r="F142" s="229" t="s">
        <v>428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141</v>
      </c>
      <c r="AU142" s="14" t="s">
        <v>84</v>
      </c>
    </row>
    <row r="143" s="2" customFormat="1" ht="24.15" customHeight="1">
      <c r="A143" s="35"/>
      <c r="B143" s="36"/>
      <c r="C143" s="215" t="s">
        <v>151</v>
      </c>
      <c r="D143" s="215" t="s">
        <v>136</v>
      </c>
      <c r="E143" s="216" t="s">
        <v>429</v>
      </c>
      <c r="F143" s="217" t="s">
        <v>430</v>
      </c>
      <c r="G143" s="218" t="s">
        <v>148</v>
      </c>
      <c r="H143" s="219">
        <v>38.5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140</v>
      </c>
      <c r="AT143" s="226" t="s">
        <v>136</v>
      </c>
      <c r="AU143" s="226" t="s">
        <v>84</v>
      </c>
      <c r="AY143" s="14" t="s">
        <v>133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140</v>
      </c>
      <c r="BM143" s="226" t="s">
        <v>169</v>
      </c>
    </row>
    <row r="144" s="2" customFormat="1">
      <c r="A144" s="35"/>
      <c r="B144" s="36"/>
      <c r="C144" s="37"/>
      <c r="D144" s="228" t="s">
        <v>141</v>
      </c>
      <c r="E144" s="37"/>
      <c r="F144" s="229" t="s">
        <v>430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141</v>
      </c>
      <c r="AU144" s="14" t="s">
        <v>84</v>
      </c>
    </row>
    <row r="145" s="12" customFormat="1" ht="22.8" customHeight="1">
      <c r="A145" s="12"/>
      <c r="B145" s="199"/>
      <c r="C145" s="200"/>
      <c r="D145" s="201" t="s">
        <v>73</v>
      </c>
      <c r="E145" s="213" t="s">
        <v>134</v>
      </c>
      <c r="F145" s="213" t="s">
        <v>135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SUM(P146:P155)</f>
        <v>0</v>
      </c>
      <c r="Q145" s="207"/>
      <c r="R145" s="208">
        <f>SUM(R146:R155)</f>
        <v>0</v>
      </c>
      <c r="S145" s="207"/>
      <c r="T145" s="209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82</v>
      </c>
      <c r="AT145" s="211" t="s">
        <v>73</v>
      </c>
      <c r="AU145" s="211" t="s">
        <v>82</v>
      </c>
      <c r="AY145" s="210" t="s">
        <v>133</v>
      </c>
      <c r="BK145" s="212">
        <f>SUM(BK146:BK155)</f>
        <v>0</v>
      </c>
    </row>
    <row r="146" s="2" customFormat="1" ht="24.15" customHeight="1">
      <c r="A146" s="35"/>
      <c r="B146" s="36"/>
      <c r="C146" s="215" t="s">
        <v>152</v>
      </c>
      <c r="D146" s="215" t="s">
        <v>136</v>
      </c>
      <c r="E146" s="216" t="s">
        <v>586</v>
      </c>
      <c r="F146" s="217" t="s">
        <v>587</v>
      </c>
      <c r="G146" s="218" t="s">
        <v>251</v>
      </c>
      <c r="H146" s="219">
        <v>7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39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140</v>
      </c>
      <c r="AT146" s="226" t="s">
        <v>136</v>
      </c>
      <c r="AU146" s="226" t="s">
        <v>84</v>
      </c>
      <c r="AY146" s="14" t="s">
        <v>133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82</v>
      </c>
      <c r="BK146" s="227">
        <f>ROUND(I146*H146,2)</f>
        <v>0</v>
      </c>
      <c r="BL146" s="14" t="s">
        <v>140</v>
      </c>
      <c r="BM146" s="226" t="s">
        <v>172</v>
      </c>
    </row>
    <row r="147" s="2" customFormat="1">
      <c r="A147" s="35"/>
      <c r="B147" s="36"/>
      <c r="C147" s="37"/>
      <c r="D147" s="228" t="s">
        <v>141</v>
      </c>
      <c r="E147" s="37"/>
      <c r="F147" s="229" t="s">
        <v>587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141</v>
      </c>
      <c r="AU147" s="14" t="s">
        <v>84</v>
      </c>
    </row>
    <row r="148" s="2" customFormat="1" ht="24.15" customHeight="1">
      <c r="A148" s="35"/>
      <c r="B148" s="36"/>
      <c r="C148" s="233" t="s">
        <v>157</v>
      </c>
      <c r="D148" s="233" t="s">
        <v>253</v>
      </c>
      <c r="E148" s="234" t="s">
        <v>588</v>
      </c>
      <c r="F148" s="235" t="s">
        <v>589</v>
      </c>
      <c r="G148" s="236" t="s">
        <v>251</v>
      </c>
      <c r="H148" s="237">
        <v>5</v>
      </c>
      <c r="I148" s="238"/>
      <c r="J148" s="239">
        <f>ROUND(I148*H148,2)</f>
        <v>0</v>
      </c>
      <c r="K148" s="235" t="s">
        <v>1</v>
      </c>
      <c r="L148" s="240"/>
      <c r="M148" s="241" t="s">
        <v>1</v>
      </c>
      <c r="N148" s="242" t="s">
        <v>39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151</v>
      </c>
      <c r="AT148" s="226" t="s">
        <v>253</v>
      </c>
      <c r="AU148" s="226" t="s">
        <v>84</v>
      </c>
      <c r="AY148" s="14" t="s">
        <v>133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82</v>
      </c>
      <c r="BK148" s="227">
        <f>ROUND(I148*H148,2)</f>
        <v>0</v>
      </c>
      <c r="BL148" s="14" t="s">
        <v>140</v>
      </c>
      <c r="BM148" s="226" t="s">
        <v>175</v>
      </c>
    </row>
    <row r="149" s="2" customFormat="1">
      <c r="A149" s="35"/>
      <c r="B149" s="36"/>
      <c r="C149" s="37"/>
      <c r="D149" s="228" t="s">
        <v>141</v>
      </c>
      <c r="E149" s="37"/>
      <c r="F149" s="229" t="s">
        <v>589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141</v>
      </c>
      <c r="AU149" s="14" t="s">
        <v>84</v>
      </c>
    </row>
    <row r="150" s="2" customFormat="1" ht="24.15" customHeight="1">
      <c r="A150" s="35"/>
      <c r="B150" s="36"/>
      <c r="C150" s="233" t="s">
        <v>176</v>
      </c>
      <c r="D150" s="233" t="s">
        <v>253</v>
      </c>
      <c r="E150" s="234" t="s">
        <v>590</v>
      </c>
      <c r="F150" s="235" t="s">
        <v>591</v>
      </c>
      <c r="G150" s="236" t="s">
        <v>251</v>
      </c>
      <c r="H150" s="237">
        <v>2</v>
      </c>
      <c r="I150" s="238"/>
      <c r="J150" s="239">
        <f>ROUND(I150*H150,2)</f>
        <v>0</v>
      </c>
      <c r="K150" s="235" t="s">
        <v>1</v>
      </c>
      <c r="L150" s="240"/>
      <c r="M150" s="241" t="s">
        <v>1</v>
      </c>
      <c r="N150" s="242" t="s">
        <v>39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151</v>
      </c>
      <c r="AT150" s="226" t="s">
        <v>253</v>
      </c>
      <c r="AU150" s="226" t="s">
        <v>84</v>
      </c>
      <c r="AY150" s="14" t="s">
        <v>133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140</v>
      </c>
      <c r="BM150" s="226" t="s">
        <v>179</v>
      </c>
    </row>
    <row r="151" s="2" customFormat="1">
      <c r="A151" s="35"/>
      <c r="B151" s="36"/>
      <c r="C151" s="37"/>
      <c r="D151" s="228" t="s">
        <v>141</v>
      </c>
      <c r="E151" s="37"/>
      <c r="F151" s="229" t="s">
        <v>591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141</v>
      </c>
      <c r="AU151" s="14" t="s">
        <v>84</v>
      </c>
    </row>
    <row r="152" s="2" customFormat="1" ht="24.15" customHeight="1">
      <c r="A152" s="35"/>
      <c r="B152" s="36"/>
      <c r="C152" s="215" t="s">
        <v>161</v>
      </c>
      <c r="D152" s="215" t="s">
        <v>136</v>
      </c>
      <c r="E152" s="216" t="s">
        <v>592</v>
      </c>
      <c r="F152" s="217" t="s">
        <v>593</v>
      </c>
      <c r="G152" s="218" t="s">
        <v>251</v>
      </c>
      <c r="H152" s="219">
        <v>48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140</v>
      </c>
      <c r="AT152" s="226" t="s">
        <v>136</v>
      </c>
      <c r="AU152" s="226" t="s">
        <v>84</v>
      </c>
      <c r="AY152" s="14" t="s">
        <v>133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140</v>
      </c>
      <c r="BM152" s="226" t="s">
        <v>182</v>
      </c>
    </row>
    <row r="153" s="2" customFormat="1">
      <c r="A153" s="35"/>
      <c r="B153" s="36"/>
      <c r="C153" s="37"/>
      <c r="D153" s="228" t="s">
        <v>141</v>
      </c>
      <c r="E153" s="37"/>
      <c r="F153" s="229" t="s">
        <v>593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141</v>
      </c>
      <c r="AU153" s="14" t="s">
        <v>84</v>
      </c>
    </row>
    <row r="154" s="2" customFormat="1" ht="16.5" customHeight="1">
      <c r="A154" s="35"/>
      <c r="B154" s="36"/>
      <c r="C154" s="233" t="s">
        <v>183</v>
      </c>
      <c r="D154" s="233" t="s">
        <v>253</v>
      </c>
      <c r="E154" s="234" t="s">
        <v>594</v>
      </c>
      <c r="F154" s="235" t="s">
        <v>595</v>
      </c>
      <c r="G154" s="236" t="s">
        <v>251</v>
      </c>
      <c r="H154" s="237">
        <v>48</v>
      </c>
      <c r="I154" s="238"/>
      <c r="J154" s="239">
        <f>ROUND(I154*H154,2)</f>
        <v>0</v>
      </c>
      <c r="K154" s="235" t="s">
        <v>1</v>
      </c>
      <c r="L154" s="240"/>
      <c r="M154" s="241" t="s">
        <v>1</v>
      </c>
      <c r="N154" s="242" t="s">
        <v>39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151</v>
      </c>
      <c r="AT154" s="226" t="s">
        <v>253</v>
      </c>
      <c r="AU154" s="226" t="s">
        <v>84</v>
      </c>
      <c r="AY154" s="14" t="s">
        <v>133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140</v>
      </c>
      <c r="BM154" s="226" t="s">
        <v>186</v>
      </c>
    </row>
    <row r="155" s="2" customFormat="1">
      <c r="A155" s="35"/>
      <c r="B155" s="36"/>
      <c r="C155" s="37"/>
      <c r="D155" s="228" t="s">
        <v>141</v>
      </c>
      <c r="E155" s="37"/>
      <c r="F155" s="229" t="s">
        <v>595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141</v>
      </c>
      <c r="AU155" s="14" t="s">
        <v>84</v>
      </c>
    </row>
    <row r="156" s="12" customFormat="1" ht="22.8" customHeight="1">
      <c r="A156" s="12"/>
      <c r="B156" s="199"/>
      <c r="C156" s="200"/>
      <c r="D156" s="201" t="s">
        <v>73</v>
      </c>
      <c r="E156" s="213" t="s">
        <v>154</v>
      </c>
      <c r="F156" s="213" t="s">
        <v>434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SUM(P157:P166)</f>
        <v>0</v>
      </c>
      <c r="Q156" s="207"/>
      <c r="R156" s="208">
        <f>SUM(R157:R166)</f>
        <v>0</v>
      </c>
      <c r="S156" s="207"/>
      <c r="T156" s="209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82</v>
      </c>
      <c r="AT156" s="211" t="s">
        <v>73</v>
      </c>
      <c r="AU156" s="211" t="s">
        <v>82</v>
      </c>
      <c r="AY156" s="210" t="s">
        <v>133</v>
      </c>
      <c r="BK156" s="212">
        <f>SUM(BK157:BK166)</f>
        <v>0</v>
      </c>
    </row>
    <row r="157" s="2" customFormat="1" ht="21.75" customHeight="1">
      <c r="A157" s="35"/>
      <c r="B157" s="36"/>
      <c r="C157" s="215" t="s">
        <v>165</v>
      </c>
      <c r="D157" s="215" t="s">
        <v>136</v>
      </c>
      <c r="E157" s="216" t="s">
        <v>435</v>
      </c>
      <c r="F157" s="217" t="s">
        <v>436</v>
      </c>
      <c r="G157" s="218" t="s">
        <v>148</v>
      </c>
      <c r="H157" s="219">
        <v>38.5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140</v>
      </c>
      <c r="AT157" s="226" t="s">
        <v>136</v>
      </c>
      <c r="AU157" s="226" t="s">
        <v>84</v>
      </c>
      <c r="AY157" s="14" t="s">
        <v>133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140</v>
      </c>
      <c r="BM157" s="226" t="s">
        <v>191</v>
      </c>
    </row>
    <row r="158" s="2" customFormat="1">
      <c r="A158" s="35"/>
      <c r="B158" s="36"/>
      <c r="C158" s="37"/>
      <c r="D158" s="228" t="s">
        <v>141</v>
      </c>
      <c r="E158" s="37"/>
      <c r="F158" s="229" t="s">
        <v>436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141</v>
      </c>
      <c r="AU158" s="14" t="s">
        <v>84</v>
      </c>
    </row>
    <row r="159" s="2" customFormat="1" ht="16.5" customHeight="1">
      <c r="A159" s="35"/>
      <c r="B159" s="36"/>
      <c r="C159" s="215" t="s">
        <v>8</v>
      </c>
      <c r="D159" s="215" t="s">
        <v>136</v>
      </c>
      <c r="E159" s="216" t="s">
        <v>437</v>
      </c>
      <c r="F159" s="217" t="s">
        <v>438</v>
      </c>
      <c r="G159" s="218" t="s">
        <v>148</v>
      </c>
      <c r="H159" s="219">
        <v>38.5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140</v>
      </c>
      <c r="AT159" s="226" t="s">
        <v>136</v>
      </c>
      <c r="AU159" s="226" t="s">
        <v>84</v>
      </c>
      <c r="AY159" s="14" t="s">
        <v>133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140</v>
      </c>
      <c r="BM159" s="226" t="s">
        <v>194</v>
      </c>
    </row>
    <row r="160" s="2" customFormat="1">
      <c r="A160" s="35"/>
      <c r="B160" s="36"/>
      <c r="C160" s="37"/>
      <c r="D160" s="228" t="s">
        <v>141</v>
      </c>
      <c r="E160" s="37"/>
      <c r="F160" s="229" t="s">
        <v>438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141</v>
      </c>
      <c r="AU160" s="14" t="s">
        <v>84</v>
      </c>
    </row>
    <row r="161" s="2" customFormat="1" ht="37.8" customHeight="1">
      <c r="A161" s="35"/>
      <c r="B161" s="36"/>
      <c r="C161" s="215" t="s">
        <v>169</v>
      </c>
      <c r="D161" s="215" t="s">
        <v>136</v>
      </c>
      <c r="E161" s="216" t="s">
        <v>439</v>
      </c>
      <c r="F161" s="217" t="s">
        <v>440</v>
      </c>
      <c r="G161" s="218" t="s">
        <v>148</v>
      </c>
      <c r="H161" s="219">
        <v>38.5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39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140</v>
      </c>
      <c r="AT161" s="226" t="s">
        <v>136</v>
      </c>
      <c r="AU161" s="226" t="s">
        <v>84</v>
      </c>
      <c r="AY161" s="14" t="s">
        <v>133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82</v>
      </c>
      <c r="BK161" s="227">
        <f>ROUND(I161*H161,2)</f>
        <v>0</v>
      </c>
      <c r="BL161" s="14" t="s">
        <v>140</v>
      </c>
      <c r="BM161" s="226" t="s">
        <v>197</v>
      </c>
    </row>
    <row r="162" s="2" customFormat="1">
      <c r="A162" s="35"/>
      <c r="B162" s="36"/>
      <c r="C162" s="37"/>
      <c r="D162" s="228" t="s">
        <v>141</v>
      </c>
      <c r="E162" s="37"/>
      <c r="F162" s="229" t="s">
        <v>440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141</v>
      </c>
      <c r="AU162" s="14" t="s">
        <v>84</v>
      </c>
    </row>
    <row r="163" s="2" customFormat="1" ht="24.15" customHeight="1">
      <c r="A163" s="35"/>
      <c r="B163" s="36"/>
      <c r="C163" s="215" t="s">
        <v>198</v>
      </c>
      <c r="D163" s="215" t="s">
        <v>136</v>
      </c>
      <c r="E163" s="216" t="s">
        <v>443</v>
      </c>
      <c r="F163" s="217" t="s">
        <v>444</v>
      </c>
      <c r="G163" s="218" t="s">
        <v>148</v>
      </c>
      <c r="H163" s="219">
        <v>38.5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140</v>
      </c>
      <c r="AT163" s="226" t="s">
        <v>136</v>
      </c>
      <c r="AU163" s="226" t="s">
        <v>84</v>
      </c>
      <c r="AY163" s="14" t="s">
        <v>133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140</v>
      </c>
      <c r="BM163" s="226" t="s">
        <v>201</v>
      </c>
    </row>
    <row r="164" s="2" customFormat="1">
      <c r="A164" s="35"/>
      <c r="B164" s="36"/>
      <c r="C164" s="37"/>
      <c r="D164" s="228" t="s">
        <v>141</v>
      </c>
      <c r="E164" s="37"/>
      <c r="F164" s="229" t="s">
        <v>444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141</v>
      </c>
      <c r="AU164" s="14" t="s">
        <v>84</v>
      </c>
    </row>
    <row r="165" s="2" customFormat="1" ht="21.75" customHeight="1">
      <c r="A165" s="35"/>
      <c r="B165" s="36"/>
      <c r="C165" s="233" t="s">
        <v>172</v>
      </c>
      <c r="D165" s="233" t="s">
        <v>253</v>
      </c>
      <c r="E165" s="234" t="s">
        <v>445</v>
      </c>
      <c r="F165" s="235" t="s">
        <v>446</v>
      </c>
      <c r="G165" s="236" t="s">
        <v>148</v>
      </c>
      <c r="H165" s="237">
        <v>40.424999999999997</v>
      </c>
      <c r="I165" s="238"/>
      <c r="J165" s="239">
        <f>ROUND(I165*H165,2)</f>
        <v>0</v>
      </c>
      <c r="K165" s="235" t="s">
        <v>1</v>
      </c>
      <c r="L165" s="240"/>
      <c r="M165" s="241" t="s">
        <v>1</v>
      </c>
      <c r="N165" s="242" t="s">
        <v>39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151</v>
      </c>
      <c r="AT165" s="226" t="s">
        <v>253</v>
      </c>
      <c r="AU165" s="226" t="s">
        <v>84</v>
      </c>
      <c r="AY165" s="14" t="s">
        <v>133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140</v>
      </c>
      <c r="BM165" s="226" t="s">
        <v>204</v>
      </c>
    </row>
    <row r="166" s="2" customFormat="1">
      <c r="A166" s="35"/>
      <c r="B166" s="36"/>
      <c r="C166" s="37"/>
      <c r="D166" s="228" t="s">
        <v>141</v>
      </c>
      <c r="E166" s="37"/>
      <c r="F166" s="229" t="s">
        <v>446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141</v>
      </c>
      <c r="AU166" s="14" t="s">
        <v>84</v>
      </c>
    </row>
    <row r="167" s="12" customFormat="1" ht="22.8" customHeight="1">
      <c r="A167" s="12"/>
      <c r="B167" s="199"/>
      <c r="C167" s="200"/>
      <c r="D167" s="201" t="s">
        <v>73</v>
      </c>
      <c r="E167" s="213" t="s">
        <v>152</v>
      </c>
      <c r="F167" s="213" t="s">
        <v>153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SUM(P168:P177)</f>
        <v>0</v>
      </c>
      <c r="Q167" s="207"/>
      <c r="R167" s="208">
        <f>SUM(R168:R177)</f>
        <v>0</v>
      </c>
      <c r="S167" s="207"/>
      <c r="T167" s="209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82</v>
      </c>
      <c r="AT167" s="211" t="s">
        <v>73</v>
      </c>
      <c r="AU167" s="211" t="s">
        <v>82</v>
      </c>
      <c r="AY167" s="210" t="s">
        <v>133</v>
      </c>
      <c r="BK167" s="212">
        <f>SUM(BK168:BK177)</f>
        <v>0</v>
      </c>
    </row>
    <row r="168" s="2" customFormat="1" ht="24.15" customHeight="1">
      <c r="A168" s="35"/>
      <c r="B168" s="36"/>
      <c r="C168" s="215" t="s">
        <v>205</v>
      </c>
      <c r="D168" s="215" t="s">
        <v>136</v>
      </c>
      <c r="E168" s="216" t="s">
        <v>447</v>
      </c>
      <c r="F168" s="217" t="s">
        <v>448</v>
      </c>
      <c r="G168" s="218" t="s">
        <v>139</v>
      </c>
      <c r="H168" s="219">
        <v>6.5</v>
      </c>
      <c r="I168" s="220"/>
      <c r="J168" s="221">
        <f>ROUND(I168*H168,2)</f>
        <v>0</v>
      </c>
      <c r="K168" s="217" t="s">
        <v>1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140</v>
      </c>
      <c r="AT168" s="226" t="s">
        <v>136</v>
      </c>
      <c r="AU168" s="226" t="s">
        <v>84</v>
      </c>
      <c r="AY168" s="14" t="s">
        <v>133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140</v>
      </c>
      <c r="BM168" s="226" t="s">
        <v>208</v>
      </c>
    </row>
    <row r="169" s="2" customFormat="1">
      <c r="A169" s="35"/>
      <c r="B169" s="36"/>
      <c r="C169" s="37"/>
      <c r="D169" s="228" t="s">
        <v>141</v>
      </c>
      <c r="E169" s="37"/>
      <c r="F169" s="229" t="s">
        <v>448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141</v>
      </c>
      <c r="AU169" s="14" t="s">
        <v>84</v>
      </c>
    </row>
    <row r="170" s="2" customFormat="1" ht="16.5" customHeight="1">
      <c r="A170" s="35"/>
      <c r="B170" s="36"/>
      <c r="C170" s="233" t="s">
        <v>175</v>
      </c>
      <c r="D170" s="233" t="s">
        <v>253</v>
      </c>
      <c r="E170" s="234" t="s">
        <v>449</v>
      </c>
      <c r="F170" s="235" t="s">
        <v>450</v>
      </c>
      <c r="G170" s="236" t="s">
        <v>139</v>
      </c>
      <c r="H170" s="237">
        <v>7</v>
      </c>
      <c r="I170" s="238"/>
      <c r="J170" s="239">
        <f>ROUND(I170*H170,2)</f>
        <v>0</v>
      </c>
      <c r="K170" s="235" t="s">
        <v>1</v>
      </c>
      <c r="L170" s="240"/>
      <c r="M170" s="241" t="s">
        <v>1</v>
      </c>
      <c r="N170" s="242" t="s">
        <v>39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151</v>
      </c>
      <c r="AT170" s="226" t="s">
        <v>253</v>
      </c>
      <c r="AU170" s="226" t="s">
        <v>84</v>
      </c>
      <c r="AY170" s="14" t="s">
        <v>133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82</v>
      </c>
      <c r="BK170" s="227">
        <f>ROUND(I170*H170,2)</f>
        <v>0</v>
      </c>
      <c r="BL170" s="14" t="s">
        <v>140</v>
      </c>
      <c r="BM170" s="226" t="s">
        <v>211</v>
      </c>
    </row>
    <row r="171" s="2" customFormat="1">
      <c r="A171" s="35"/>
      <c r="B171" s="36"/>
      <c r="C171" s="37"/>
      <c r="D171" s="228" t="s">
        <v>141</v>
      </c>
      <c r="E171" s="37"/>
      <c r="F171" s="229" t="s">
        <v>450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141</v>
      </c>
      <c r="AU171" s="14" t="s">
        <v>84</v>
      </c>
    </row>
    <row r="172" s="2" customFormat="1" ht="16.5" customHeight="1">
      <c r="A172" s="35"/>
      <c r="B172" s="36"/>
      <c r="C172" s="215" t="s">
        <v>7</v>
      </c>
      <c r="D172" s="215" t="s">
        <v>136</v>
      </c>
      <c r="E172" s="216" t="s">
        <v>166</v>
      </c>
      <c r="F172" s="217" t="s">
        <v>167</v>
      </c>
      <c r="G172" s="218" t="s">
        <v>168</v>
      </c>
      <c r="H172" s="219">
        <v>4.7999999999999998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140</v>
      </c>
      <c r="AT172" s="226" t="s">
        <v>136</v>
      </c>
      <c r="AU172" s="226" t="s">
        <v>84</v>
      </c>
      <c r="AY172" s="14" t="s">
        <v>133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140</v>
      </c>
      <c r="BM172" s="226" t="s">
        <v>214</v>
      </c>
    </row>
    <row r="173" s="2" customFormat="1">
      <c r="A173" s="35"/>
      <c r="B173" s="36"/>
      <c r="C173" s="37"/>
      <c r="D173" s="228" t="s">
        <v>141</v>
      </c>
      <c r="E173" s="37"/>
      <c r="F173" s="229" t="s">
        <v>167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141</v>
      </c>
      <c r="AU173" s="14" t="s">
        <v>84</v>
      </c>
    </row>
    <row r="174" s="2" customFormat="1" ht="24.15" customHeight="1">
      <c r="A174" s="35"/>
      <c r="B174" s="36"/>
      <c r="C174" s="215" t="s">
        <v>179</v>
      </c>
      <c r="D174" s="215" t="s">
        <v>136</v>
      </c>
      <c r="E174" s="216" t="s">
        <v>596</v>
      </c>
      <c r="F174" s="217" t="s">
        <v>597</v>
      </c>
      <c r="G174" s="218" t="s">
        <v>168</v>
      </c>
      <c r="H174" s="219">
        <v>9.3000000000000007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140</v>
      </c>
      <c r="AT174" s="226" t="s">
        <v>136</v>
      </c>
      <c r="AU174" s="226" t="s">
        <v>84</v>
      </c>
      <c r="AY174" s="14" t="s">
        <v>133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140</v>
      </c>
      <c r="BM174" s="226" t="s">
        <v>217</v>
      </c>
    </row>
    <row r="175" s="2" customFormat="1">
      <c r="A175" s="35"/>
      <c r="B175" s="36"/>
      <c r="C175" s="37"/>
      <c r="D175" s="228" t="s">
        <v>141</v>
      </c>
      <c r="E175" s="37"/>
      <c r="F175" s="229" t="s">
        <v>597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141</v>
      </c>
      <c r="AU175" s="14" t="s">
        <v>84</v>
      </c>
    </row>
    <row r="176" s="2" customFormat="1" ht="24.15" customHeight="1">
      <c r="A176" s="35"/>
      <c r="B176" s="36"/>
      <c r="C176" s="215" t="s">
        <v>218</v>
      </c>
      <c r="D176" s="215" t="s">
        <v>136</v>
      </c>
      <c r="E176" s="216" t="s">
        <v>598</v>
      </c>
      <c r="F176" s="217" t="s">
        <v>599</v>
      </c>
      <c r="G176" s="218" t="s">
        <v>168</v>
      </c>
      <c r="H176" s="219">
        <v>168</v>
      </c>
      <c r="I176" s="220"/>
      <c r="J176" s="221">
        <f>ROUND(I176*H176,2)</f>
        <v>0</v>
      </c>
      <c r="K176" s="217" t="s">
        <v>1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140</v>
      </c>
      <c r="AT176" s="226" t="s">
        <v>136</v>
      </c>
      <c r="AU176" s="226" t="s">
        <v>84</v>
      </c>
      <c r="AY176" s="14" t="s">
        <v>133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140</v>
      </c>
      <c r="BM176" s="226" t="s">
        <v>221</v>
      </c>
    </row>
    <row r="177" s="2" customFormat="1">
      <c r="A177" s="35"/>
      <c r="B177" s="36"/>
      <c r="C177" s="37"/>
      <c r="D177" s="228" t="s">
        <v>141</v>
      </c>
      <c r="E177" s="37"/>
      <c r="F177" s="229" t="s">
        <v>599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141</v>
      </c>
      <c r="AU177" s="14" t="s">
        <v>84</v>
      </c>
    </row>
    <row r="178" s="12" customFormat="1" ht="22.8" customHeight="1">
      <c r="A178" s="12"/>
      <c r="B178" s="199"/>
      <c r="C178" s="200"/>
      <c r="D178" s="201" t="s">
        <v>73</v>
      </c>
      <c r="E178" s="213" t="s">
        <v>222</v>
      </c>
      <c r="F178" s="213" t="s">
        <v>223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SUM(P179:P186)</f>
        <v>0</v>
      </c>
      <c r="Q178" s="207"/>
      <c r="R178" s="208">
        <f>SUM(R179:R186)</f>
        <v>0</v>
      </c>
      <c r="S178" s="207"/>
      <c r="T178" s="209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82</v>
      </c>
      <c r="AT178" s="211" t="s">
        <v>73</v>
      </c>
      <c r="AU178" s="211" t="s">
        <v>82</v>
      </c>
      <c r="AY178" s="210" t="s">
        <v>133</v>
      </c>
      <c r="BK178" s="212">
        <f>SUM(BK179:BK186)</f>
        <v>0</v>
      </c>
    </row>
    <row r="179" s="2" customFormat="1" ht="16.5" customHeight="1">
      <c r="A179" s="35"/>
      <c r="B179" s="36"/>
      <c r="C179" s="215" t="s">
        <v>182</v>
      </c>
      <c r="D179" s="215" t="s">
        <v>136</v>
      </c>
      <c r="E179" s="216" t="s">
        <v>465</v>
      </c>
      <c r="F179" s="217" t="s">
        <v>466</v>
      </c>
      <c r="G179" s="218" t="s">
        <v>226</v>
      </c>
      <c r="H179" s="219">
        <v>78.209000000000003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140</v>
      </c>
      <c r="AT179" s="226" t="s">
        <v>136</v>
      </c>
      <c r="AU179" s="226" t="s">
        <v>84</v>
      </c>
      <c r="AY179" s="14" t="s">
        <v>133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140</v>
      </c>
      <c r="BM179" s="226" t="s">
        <v>227</v>
      </c>
    </row>
    <row r="180" s="2" customFormat="1">
      <c r="A180" s="35"/>
      <c r="B180" s="36"/>
      <c r="C180" s="37"/>
      <c r="D180" s="228" t="s">
        <v>141</v>
      </c>
      <c r="E180" s="37"/>
      <c r="F180" s="229" t="s">
        <v>466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141</v>
      </c>
      <c r="AU180" s="14" t="s">
        <v>84</v>
      </c>
    </row>
    <row r="181" s="2" customFormat="1" ht="24.15" customHeight="1">
      <c r="A181" s="35"/>
      <c r="B181" s="36"/>
      <c r="C181" s="215" t="s">
        <v>228</v>
      </c>
      <c r="D181" s="215" t="s">
        <v>136</v>
      </c>
      <c r="E181" s="216" t="s">
        <v>229</v>
      </c>
      <c r="F181" s="217" t="s">
        <v>230</v>
      </c>
      <c r="G181" s="218" t="s">
        <v>226</v>
      </c>
      <c r="H181" s="219">
        <v>78.209000000000003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140</v>
      </c>
      <c r="AT181" s="226" t="s">
        <v>136</v>
      </c>
      <c r="AU181" s="226" t="s">
        <v>84</v>
      </c>
      <c r="AY181" s="14" t="s">
        <v>133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140</v>
      </c>
      <c r="BM181" s="226" t="s">
        <v>231</v>
      </c>
    </row>
    <row r="182" s="2" customFormat="1">
      <c r="A182" s="35"/>
      <c r="B182" s="36"/>
      <c r="C182" s="37"/>
      <c r="D182" s="228" t="s">
        <v>141</v>
      </c>
      <c r="E182" s="37"/>
      <c r="F182" s="229" t="s">
        <v>230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141</v>
      </c>
      <c r="AU182" s="14" t="s">
        <v>84</v>
      </c>
    </row>
    <row r="183" s="2" customFormat="1" ht="24.15" customHeight="1">
      <c r="A183" s="35"/>
      <c r="B183" s="36"/>
      <c r="C183" s="215" t="s">
        <v>186</v>
      </c>
      <c r="D183" s="215" t="s">
        <v>136</v>
      </c>
      <c r="E183" s="216" t="s">
        <v>232</v>
      </c>
      <c r="F183" s="217" t="s">
        <v>233</v>
      </c>
      <c r="G183" s="218" t="s">
        <v>226</v>
      </c>
      <c r="H183" s="219">
        <v>1564.1800000000001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140</v>
      </c>
      <c r="AT183" s="226" t="s">
        <v>136</v>
      </c>
      <c r="AU183" s="226" t="s">
        <v>84</v>
      </c>
      <c r="AY183" s="14" t="s">
        <v>133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140</v>
      </c>
      <c r="BM183" s="226" t="s">
        <v>234</v>
      </c>
    </row>
    <row r="184" s="2" customFormat="1">
      <c r="A184" s="35"/>
      <c r="B184" s="36"/>
      <c r="C184" s="37"/>
      <c r="D184" s="228" t="s">
        <v>141</v>
      </c>
      <c r="E184" s="37"/>
      <c r="F184" s="229" t="s">
        <v>233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141</v>
      </c>
      <c r="AU184" s="14" t="s">
        <v>84</v>
      </c>
    </row>
    <row r="185" s="2" customFormat="1" ht="33" customHeight="1">
      <c r="A185" s="35"/>
      <c r="B185" s="36"/>
      <c r="C185" s="215" t="s">
        <v>235</v>
      </c>
      <c r="D185" s="215" t="s">
        <v>136</v>
      </c>
      <c r="E185" s="216" t="s">
        <v>471</v>
      </c>
      <c r="F185" s="217" t="s">
        <v>472</v>
      </c>
      <c r="G185" s="218" t="s">
        <v>226</v>
      </c>
      <c r="H185" s="219">
        <v>78.209000000000003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140</v>
      </c>
      <c r="AT185" s="226" t="s">
        <v>136</v>
      </c>
      <c r="AU185" s="226" t="s">
        <v>84</v>
      </c>
      <c r="AY185" s="14" t="s">
        <v>133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140</v>
      </c>
      <c r="BM185" s="226" t="s">
        <v>238</v>
      </c>
    </row>
    <row r="186" s="2" customFormat="1">
      <c r="A186" s="35"/>
      <c r="B186" s="36"/>
      <c r="C186" s="37"/>
      <c r="D186" s="228" t="s">
        <v>141</v>
      </c>
      <c r="E186" s="37"/>
      <c r="F186" s="229" t="s">
        <v>472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141</v>
      </c>
      <c r="AU186" s="14" t="s">
        <v>84</v>
      </c>
    </row>
    <row r="187" s="12" customFormat="1" ht="22.8" customHeight="1">
      <c r="A187" s="12"/>
      <c r="B187" s="199"/>
      <c r="C187" s="200"/>
      <c r="D187" s="201" t="s">
        <v>73</v>
      </c>
      <c r="E187" s="213" t="s">
        <v>239</v>
      </c>
      <c r="F187" s="213" t="s">
        <v>240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SUM(P188:P189)</f>
        <v>0</v>
      </c>
      <c r="Q187" s="207"/>
      <c r="R187" s="208">
        <f>SUM(R188:R189)</f>
        <v>0</v>
      </c>
      <c r="S187" s="207"/>
      <c r="T187" s="20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82</v>
      </c>
      <c r="AT187" s="211" t="s">
        <v>73</v>
      </c>
      <c r="AU187" s="211" t="s">
        <v>82</v>
      </c>
      <c r="AY187" s="210" t="s">
        <v>133</v>
      </c>
      <c r="BK187" s="212">
        <f>SUM(BK188:BK189)</f>
        <v>0</v>
      </c>
    </row>
    <row r="188" s="2" customFormat="1" ht="24.15" customHeight="1">
      <c r="A188" s="35"/>
      <c r="B188" s="36"/>
      <c r="C188" s="215" t="s">
        <v>191</v>
      </c>
      <c r="D188" s="215" t="s">
        <v>136</v>
      </c>
      <c r="E188" s="216" t="s">
        <v>473</v>
      </c>
      <c r="F188" s="217" t="s">
        <v>474</v>
      </c>
      <c r="G188" s="218" t="s">
        <v>226</v>
      </c>
      <c r="H188" s="219">
        <v>36.951999999999998</v>
      </c>
      <c r="I188" s="220"/>
      <c r="J188" s="221">
        <f>ROUND(I188*H188,2)</f>
        <v>0</v>
      </c>
      <c r="K188" s="217" t="s">
        <v>1</v>
      </c>
      <c r="L188" s="41"/>
      <c r="M188" s="222" t="s">
        <v>1</v>
      </c>
      <c r="N188" s="223" t="s">
        <v>39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140</v>
      </c>
      <c r="AT188" s="226" t="s">
        <v>136</v>
      </c>
      <c r="AU188" s="226" t="s">
        <v>84</v>
      </c>
      <c r="AY188" s="14" t="s">
        <v>133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82</v>
      </c>
      <c r="BK188" s="227">
        <f>ROUND(I188*H188,2)</f>
        <v>0</v>
      </c>
      <c r="BL188" s="14" t="s">
        <v>140</v>
      </c>
      <c r="BM188" s="226" t="s">
        <v>243</v>
      </c>
    </row>
    <row r="189" s="2" customFormat="1">
      <c r="A189" s="35"/>
      <c r="B189" s="36"/>
      <c r="C189" s="37"/>
      <c r="D189" s="228" t="s">
        <v>141</v>
      </c>
      <c r="E189" s="37"/>
      <c r="F189" s="229" t="s">
        <v>474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141</v>
      </c>
      <c r="AU189" s="14" t="s">
        <v>84</v>
      </c>
    </row>
    <row r="190" s="12" customFormat="1" ht="25.92" customHeight="1">
      <c r="A190" s="12"/>
      <c r="B190" s="199"/>
      <c r="C190" s="200"/>
      <c r="D190" s="201" t="s">
        <v>73</v>
      </c>
      <c r="E190" s="202" t="s">
        <v>244</v>
      </c>
      <c r="F190" s="202" t="s">
        <v>245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P191+P194</f>
        <v>0</v>
      </c>
      <c r="Q190" s="207"/>
      <c r="R190" s="208">
        <f>R191+R194</f>
        <v>0</v>
      </c>
      <c r="S190" s="207"/>
      <c r="T190" s="209">
        <f>T191+T194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84</v>
      </c>
      <c r="AT190" s="211" t="s">
        <v>73</v>
      </c>
      <c r="AU190" s="211" t="s">
        <v>74</v>
      </c>
      <c r="AY190" s="210" t="s">
        <v>133</v>
      </c>
      <c r="BK190" s="212">
        <f>BK191+BK194</f>
        <v>0</v>
      </c>
    </row>
    <row r="191" s="12" customFormat="1" ht="22.8" customHeight="1">
      <c r="A191" s="12"/>
      <c r="B191" s="199"/>
      <c r="C191" s="200"/>
      <c r="D191" s="201" t="s">
        <v>73</v>
      </c>
      <c r="E191" s="213" t="s">
        <v>600</v>
      </c>
      <c r="F191" s="213" t="s">
        <v>601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SUM(P192:P193)</f>
        <v>0</v>
      </c>
      <c r="Q191" s="207"/>
      <c r="R191" s="208">
        <f>SUM(R192:R193)</f>
        <v>0</v>
      </c>
      <c r="S191" s="207"/>
      <c r="T191" s="209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84</v>
      </c>
      <c r="AT191" s="211" t="s">
        <v>73</v>
      </c>
      <c r="AU191" s="211" t="s">
        <v>82</v>
      </c>
      <c r="AY191" s="210" t="s">
        <v>133</v>
      </c>
      <c r="BK191" s="212">
        <f>SUM(BK192:BK193)</f>
        <v>0</v>
      </c>
    </row>
    <row r="192" s="2" customFormat="1" ht="21.75" customHeight="1">
      <c r="A192" s="35"/>
      <c r="B192" s="36"/>
      <c r="C192" s="215" t="s">
        <v>248</v>
      </c>
      <c r="D192" s="215" t="s">
        <v>136</v>
      </c>
      <c r="E192" s="216" t="s">
        <v>602</v>
      </c>
      <c r="F192" s="217" t="s">
        <v>603</v>
      </c>
      <c r="G192" s="218" t="s">
        <v>148</v>
      </c>
      <c r="H192" s="219">
        <v>56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169</v>
      </c>
      <c r="AT192" s="226" t="s">
        <v>136</v>
      </c>
      <c r="AU192" s="226" t="s">
        <v>84</v>
      </c>
      <c r="AY192" s="14" t="s">
        <v>133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169</v>
      </c>
      <c r="BM192" s="226" t="s">
        <v>252</v>
      </c>
    </row>
    <row r="193" s="2" customFormat="1">
      <c r="A193" s="35"/>
      <c r="B193" s="36"/>
      <c r="C193" s="37"/>
      <c r="D193" s="228" t="s">
        <v>141</v>
      </c>
      <c r="E193" s="37"/>
      <c r="F193" s="229" t="s">
        <v>603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141</v>
      </c>
      <c r="AU193" s="14" t="s">
        <v>84</v>
      </c>
    </row>
    <row r="194" s="12" customFormat="1" ht="22.8" customHeight="1">
      <c r="A194" s="12"/>
      <c r="B194" s="199"/>
      <c r="C194" s="200"/>
      <c r="D194" s="201" t="s">
        <v>73</v>
      </c>
      <c r="E194" s="213" t="s">
        <v>604</v>
      </c>
      <c r="F194" s="213" t="s">
        <v>605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SUM(P195:P200)</f>
        <v>0</v>
      </c>
      <c r="Q194" s="207"/>
      <c r="R194" s="208">
        <f>SUM(R195:R200)</f>
        <v>0</v>
      </c>
      <c r="S194" s="207"/>
      <c r="T194" s="209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84</v>
      </c>
      <c r="AT194" s="211" t="s">
        <v>73</v>
      </c>
      <c r="AU194" s="211" t="s">
        <v>82</v>
      </c>
      <c r="AY194" s="210" t="s">
        <v>133</v>
      </c>
      <c r="BK194" s="212">
        <f>SUM(BK195:BK200)</f>
        <v>0</v>
      </c>
    </row>
    <row r="195" s="2" customFormat="1" ht="16.5" customHeight="1">
      <c r="A195" s="35"/>
      <c r="B195" s="36"/>
      <c r="C195" s="215" t="s">
        <v>194</v>
      </c>
      <c r="D195" s="215" t="s">
        <v>136</v>
      </c>
      <c r="E195" s="216" t="s">
        <v>606</v>
      </c>
      <c r="F195" s="217" t="s">
        <v>607</v>
      </c>
      <c r="G195" s="218" t="s">
        <v>148</v>
      </c>
      <c r="H195" s="219">
        <v>6</v>
      </c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39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169</v>
      </c>
      <c r="AT195" s="226" t="s">
        <v>136</v>
      </c>
      <c r="AU195" s="226" t="s">
        <v>84</v>
      </c>
      <c r="AY195" s="14" t="s">
        <v>133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82</v>
      </c>
      <c r="BK195" s="227">
        <f>ROUND(I195*H195,2)</f>
        <v>0</v>
      </c>
      <c r="BL195" s="14" t="s">
        <v>169</v>
      </c>
      <c r="BM195" s="226" t="s">
        <v>256</v>
      </c>
    </row>
    <row r="196" s="2" customFormat="1">
      <c r="A196" s="35"/>
      <c r="B196" s="36"/>
      <c r="C196" s="37"/>
      <c r="D196" s="228" t="s">
        <v>141</v>
      </c>
      <c r="E196" s="37"/>
      <c r="F196" s="229" t="s">
        <v>607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141</v>
      </c>
      <c r="AU196" s="14" t="s">
        <v>84</v>
      </c>
    </row>
    <row r="197" s="2" customFormat="1" ht="24.15" customHeight="1">
      <c r="A197" s="35"/>
      <c r="B197" s="36"/>
      <c r="C197" s="233" t="s">
        <v>257</v>
      </c>
      <c r="D197" s="233" t="s">
        <v>253</v>
      </c>
      <c r="E197" s="234" t="s">
        <v>608</v>
      </c>
      <c r="F197" s="235" t="s">
        <v>609</v>
      </c>
      <c r="G197" s="236" t="s">
        <v>148</v>
      </c>
      <c r="H197" s="237">
        <v>12</v>
      </c>
      <c r="I197" s="238"/>
      <c r="J197" s="239">
        <f>ROUND(I197*H197,2)</f>
        <v>0</v>
      </c>
      <c r="K197" s="235" t="s">
        <v>1</v>
      </c>
      <c r="L197" s="240"/>
      <c r="M197" s="241" t="s">
        <v>1</v>
      </c>
      <c r="N197" s="242" t="s">
        <v>39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197</v>
      </c>
      <c r="AT197" s="226" t="s">
        <v>253</v>
      </c>
      <c r="AU197" s="226" t="s">
        <v>84</v>
      </c>
      <c r="AY197" s="14" t="s">
        <v>133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82</v>
      </c>
      <c r="BK197" s="227">
        <f>ROUND(I197*H197,2)</f>
        <v>0</v>
      </c>
      <c r="BL197" s="14" t="s">
        <v>169</v>
      </c>
      <c r="BM197" s="226" t="s">
        <v>260</v>
      </c>
    </row>
    <row r="198" s="2" customFormat="1">
      <c r="A198" s="35"/>
      <c r="B198" s="36"/>
      <c r="C198" s="37"/>
      <c r="D198" s="228" t="s">
        <v>141</v>
      </c>
      <c r="E198" s="37"/>
      <c r="F198" s="229" t="s">
        <v>609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141</v>
      </c>
      <c r="AU198" s="14" t="s">
        <v>84</v>
      </c>
    </row>
    <row r="199" s="2" customFormat="1" ht="21.75" customHeight="1">
      <c r="A199" s="35"/>
      <c r="B199" s="36"/>
      <c r="C199" s="233" t="s">
        <v>197</v>
      </c>
      <c r="D199" s="233" t="s">
        <v>253</v>
      </c>
      <c r="E199" s="234" t="s">
        <v>610</v>
      </c>
      <c r="F199" s="235" t="s">
        <v>611</v>
      </c>
      <c r="G199" s="236" t="s">
        <v>168</v>
      </c>
      <c r="H199" s="237">
        <v>0.16</v>
      </c>
      <c r="I199" s="238"/>
      <c r="J199" s="239">
        <f>ROUND(I199*H199,2)</f>
        <v>0</v>
      </c>
      <c r="K199" s="235" t="s">
        <v>1</v>
      </c>
      <c r="L199" s="240"/>
      <c r="M199" s="241" t="s">
        <v>1</v>
      </c>
      <c r="N199" s="242" t="s">
        <v>39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197</v>
      </c>
      <c r="AT199" s="226" t="s">
        <v>253</v>
      </c>
      <c r="AU199" s="226" t="s">
        <v>84</v>
      </c>
      <c r="AY199" s="14" t="s">
        <v>133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82</v>
      </c>
      <c r="BK199" s="227">
        <f>ROUND(I199*H199,2)</f>
        <v>0</v>
      </c>
      <c r="BL199" s="14" t="s">
        <v>169</v>
      </c>
      <c r="BM199" s="226" t="s">
        <v>263</v>
      </c>
    </row>
    <row r="200" s="2" customFormat="1">
      <c r="A200" s="35"/>
      <c r="B200" s="36"/>
      <c r="C200" s="37"/>
      <c r="D200" s="228" t="s">
        <v>141</v>
      </c>
      <c r="E200" s="37"/>
      <c r="F200" s="229" t="s">
        <v>611</v>
      </c>
      <c r="G200" s="37"/>
      <c r="H200" s="37"/>
      <c r="I200" s="230"/>
      <c r="J200" s="37"/>
      <c r="K200" s="37"/>
      <c r="L200" s="41"/>
      <c r="M200" s="245"/>
      <c r="N200" s="246"/>
      <c r="O200" s="247"/>
      <c r="P200" s="247"/>
      <c r="Q200" s="247"/>
      <c r="R200" s="247"/>
      <c r="S200" s="247"/>
      <c r="T200" s="248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141</v>
      </c>
      <c r="AU200" s="14" t="s">
        <v>84</v>
      </c>
    </row>
    <row r="201" s="2" customFormat="1" ht="6.96" customHeight="1">
      <c r="A201" s="35"/>
      <c r="B201" s="63"/>
      <c r="C201" s="64"/>
      <c r="D201" s="64"/>
      <c r="E201" s="64"/>
      <c r="F201" s="64"/>
      <c r="G201" s="64"/>
      <c r="H201" s="64"/>
      <c r="I201" s="64"/>
      <c r="J201" s="64"/>
      <c r="K201" s="64"/>
      <c r="L201" s="41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sheetProtection sheet="1" autoFilter="0" formatColumns="0" formatRows="0" objects="1" scenarios="1" spinCount="100000" saltValue="3tk0P3EMmQ8B8z+EJpNL4n8DsMsSmBbN2fw3J8qVDX2g3WZb9wcXRU6qBcXKlJp6CBozM+/ksPiMA606+zo7+A==" hashValue="T4JQfR5zlnwknT0jhWydrgDFfJIeYJGoRxX+GGYwuHhD4ZDcDQRnNPRiYSXQl9DT7dfVpOPcYlQLbphMn6boGQ==" algorithmName="SHA-512" password="CC35"/>
  <autoFilter ref="C125:K20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Hostinné ON - oprava_1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20. 9. 2021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ROUND((SUM(BE119:BE140)),  2)</f>
        <v>0</v>
      </c>
      <c r="G33" s="35"/>
      <c r="H33" s="35"/>
      <c r="I33" s="152">
        <v>0.20999999999999999</v>
      </c>
      <c r="J33" s="151">
        <f>ROUND(((SUM(BE119:BE140))*I33),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ROUND((SUM(BF119:BF140)),  2)</f>
        <v>0</v>
      </c>
      <c r="G34" s="35"/>
      <c r="H34" s="35"/>
      <c r="I34" s="152">
        <v>0.14999999999999999</v>
      </c>
      <c r="J34" s="151">
        <f>ROUND(((SUM(BF119:BF140))*I34),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ROUND((SUM(BG119:BG140)),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ROUND((SUM(BH119:BH140)),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ROUND((SUM(BI119:BI140)),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Hostinné ON - oprava_1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05 -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20. 9. 2021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613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614</v>
      </c>
      <c r="E98" s="185"/>
      <c r="F98" s="185"/>
      <c r="G98" s="185"/>
      <c r="H98" s="185"/>
      <c r="I98" s="185"/>
      <c r="J98" s="186">
        <f>J135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615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Hostinné ON - oprava_1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98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05 - VRN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20. 9. 2021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32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119</v>
      </c>
      <c r="D118" s="191" t="s">
        <v>59</v>
      </c>
      <c r="E118" s="191" t="s">
        <v>55</v>
      </c>
      <c r="F118" s="191" t="s">
        <v>56</v>
      </c>
      <c r="G118" s="191" t="s">
        <v>120</v>
      </c>
      <c r="H118" s="191" t="s">
        <v>121</v>
      </c>
      <c r="I118" s="191" t="s">
        <v>122</v>
      </c>
      <c r="J118" s="191" t="s">
        <v>102</v>
      </c>
      <c r="K118" s="192" t="s">
        <v>123</v>
      </c>
      <c r="L118" s="193"/>
      <c r="M118" s="97" t="s">
        <v>1</v>
      </c>
      <c r="N118" s="98" t="s">
        <v>38</v>
      </c>
      <c r="O118" s="98" t="s">
        <v>124</v>
      </c>
      <c r="P118" s="98" t="s">
        <v>125</v>
      </c>
      <c r="Q118" s="98" t="s">
        <v>126</v>
      </c>
      <c r="R118" s="98" t="s">
        <v>127</v>
      </c>
      <c r="S118" s="98" t="s">
        <v>128</v>
      </c>
      <c r="T118" s="99" t="s">
        <v>129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130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73</v>
      </c>
      <c r="AU119" s="14" t="s">
        <v>104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73</v>
      </c>
      <c r="E120" s="202" t="s">
        <v>95</v>
      </c>
      <c r="F120" s="202" t="s">
        <v>616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P121+SUM(P122:P135)+P138</f>
        <v>0</v>
      </c>
      <c r="Q120" s="207"/>
      <c r="R120" s="208">
        <f>R121+SUM(R122:R135)+R138</f>
        <v>0</v>
      </c>
      <c r="S120" s="207"/>
      <c r="T120" s="209">
        <f>T121+SUM(T122:T135)+T138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154</v>
      </c>
      <c r="AT120" s="211" t="s">
        <v>73</v>
      </c>
      <c r="AU120" s="211" t="s">
        <v>74</v>
      </c>
      <c r="AY120" s="210" t="s">
        <v>133</v>
      </c>
      <c r="BK120" s="212">
        <f>BK121+SUM(BK122:BK135)+BK138</f>
        <v>0</v>
      </c>
    </row>
    <row r="121" s="2" customFormat="1" ht="21.75" customHeight="1">
      <c r="A121" s="35"/>
      <c r="B121" s="36"/>
      <c r="C121" s="215" t="s">
        <v>82</v>
      </c>
      <c r="D121" s="215" t="s">
        <v>136</v>
      </c>
      <c r="E121" s="216" t="s">
        <v>617</v>
      </c>
      <c r="F121" s="217" t="s">
        <v>618</v>
      </c>
      <c r="G121" s="218" t="s">
        <v>619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22" t="s">
        <v>1</v>
      </c>
      <c r="N121" s="223" t="s">
        <v>39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140</v>
      </c>
      <c r="AT121" s="226" t="s">
        <v>136</v>
      </c>
      <c r="AU121" s="226" t="s">
        <v>82</v>
      </c>
      <c r="AY121" s="14" t="s">
        <v>133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82</v>
      </c>
      <c r="BK121" s="227">
        <f>ROUND(I121*H121,2)</f>
        <v>0</v>
      </c>
      <c r="BL121" s="14" t="s">
        <v>140</v>
      </c>
      <c r="BM121" s="226" t="s">
        <v>84</v>
      </c>
    </row>
    <row r="122" s="2" customFormat="1">
      <c r="A122" s="35"/>
      <c r="B122" s="36"/>
      <c r="C122" s="37"/>
      <c r="D122" s="228" t="s">
        <v>141</v>
      </c>
      <c r="E122" s="37"/>
      <c r="F122" s="229" t="s">
        <v>618</v>
      </c>
      <c r="G122" s="37"/>
      <c r="H122" s="37"/>
      <c r="I122" s="230"/>
      <c r="J122" s="37"/>
      <c r="K122" s="37"/>
      <c r="L122" s="41"/>
      <c r="M122" s="231"/>
      <c r="N122" s="232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82</v>
      </c>
    </row>
    <row r="123" s="2" customFormat="1" ht="16.5" customHeight="1">
      <c r="A123" s="35"/>
      <c r="B123" s="36"/>
      <c r="C123" s="215" t="s">
        <v>84</v>
      </c>
      <c r="D123" s="215" t="s">
        <v>136</v>
      </c>
      <c r="E123" s="216" t="s">
        <v>620</v>
      </c>
      <c r="F123" s="217" t="s">
        <v>621</v>
      </c>
      <c r="G123" s="218" t="s">
        <v>619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39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140</v>
      </c>
      <c r="AT123" s="226" t="s">
        <v>136</v>
      </c>
      <c r="AU123" s="226" t="s">
        <v>82</v>
      </c>
      <c r="AY123" s="14" t="s">
        <v>133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82</v>
      </c>
      <c r="BK123" s="227">
        <f>ROUND(I123*H123,2)</f>
        <v>0</v>
      </c>
      <c r="BL123" s="14" t="s">
        <v>140</v>
      </c>
      <c r="BM123" s="226" t="s">
        <v>140</v>
      </c>
    </row>
    <row r="124" s="2" customFormat="1">
      <c r="A124" s="35"/>
      <c r="B124" s="36"/>
      <c r="C124" s="37"/>
      <c r="D124" s="228" t="s">
        <v>141</v>
      </c>
      <c r="E124" s="37"/>
      <c r="F124" s="229" t="s">
        <v>621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141</v>
      </c>
      <c r="AU124" s="14" t="s">
        <v>82</v>
      </c>
    </row>
    <row r="125" s="2" customFormat="1" ht="24.15" customHeight="1">
      <c r="A125" s="35"/>
      <c r="B125" s="36"/>
      <c r="C125" s="215" t="s">
        <v>134</v>
      </c>
      <c r="D125" s="215" t="s">
        <v>136</v>
      </c>
      <c r="E125" s="216" t="s">
        <v>622</v>
      </c>
      <c r="F125" s="217" t="s">
        <v>623</v>
      </c>
      <c r="G125" s="218" t="s">
        <v>619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140</v>
      </c>
      <c r="AT125" s="226" t="s">
        <v>136</v>
      </c>
      <c r="AU125" s="226" t="s">
        <v>82</v>
      </c>
      <c r="AY125" s="14" t="s">
        <v>133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140</v>
      </c>
      <c r="BM125" s="226" t="s">
        <v>144</v>
      </c>
    </row>
    <row r="126" s="2" customFormat="1">
      <c r="A126" s="35"/>
      <c r="B126" s="36"/>
      <c r="C126" s="37"/>
      <c r="D126" s="228" t="s">
        <v>141</v>
      </c>
      <c r="E126" s="37"/>
      <c r="F126" s="229" t="s">
        <v>623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82</v>
      </c>
    </row>
    <row r="127" s="2" customFormat="1" ht="16.5" customHeight="1">
      <c r="A127" s="35"/>
      <c r="B127" s="36"/>
      <c r="C127" s="215" t="s">
        <v>140</v>
      </c>
      <c r="D127" s="215" t="s">
        <v>136</v>
      </c>
      <c r="E127" s="216" t="s">
        <v>624</v>
      </c>
      <c r="F127" s="217" t="s">
        <v>625</v>
      </c>
      <c r="G127" s="218" t="s">
        <v>619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140</v>
      </c>
      <c r="AT127" s="226" t="s">
        <v>136</v>
      </c>
      <c r="AU127" s="226" t="s">
        <v>82</v>
      </c>
      <c r="AY127" s="14" t="s">
        <v>133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140</v>
      </c>
      <c r="BM127" s="226" t="s">
        <v>151</v>
      </c>
    </row>
    <row r="128" s="2" customFormat="1">
      <c r="A128" s="35"/>
      <c r="B128" s="36"/>
      <c r="C128" s="37"/>
      <c r="D128" s="228" t="s">
        <v>141</v>
      </c>
      <c r="E128" s="37"/>
      <c r="F128" s="229" t="s">
        <v>625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141</v>
      </c>
      <c r="AU128" s="14" t="s">
        <v>82</v>
      </c>
    </row>
    <row r="129" s="2" customFormat="1" ht="16.5" customHeight="1">
      <c r="A129" s="35"/>
      <c r="B129" s="36"/>
      <c r="C129" s="215" t="s">
        <v>154</v>
      </c>
      <c r="D129" s="215" t="s">
        <v>136</v>
      </c>
      <c r="E129" s="216" t="s">
        <v>626</v>
      </c>
      <c r="F129" s="217" t="s">
        <v>627</v>
      </c>
      <c r="G129" s="218" t="s">
        <v>619</v>
      </c>
      <c r="H129" s="219">
        <v>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39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140</v>
      </c>
      <c r="AT129" s="226" t="s">
        <v>136</v>
      </c>
      <c r="AU129" s="226" t="s">
        <v>82</v>
      </c>
      <c r="AY129" s="14" t="s">
        <v>133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82</v>
      </c>
      <c r="BK129" s="227">
        <f>ROUND(I129*H129,2)</f>
        <v>0</v>
      </c>
      <c r="BL129" s="14" t="s">
        <v>140</v>
      </c>
      <c r="BM129" s="226" t="s">
        <v>157</v>
      </c>
    </row>
    <row r="130" s="2" customFormat="1">
      <c r="A130" s="35"/>
      <c r="B130" s="36"/>
      <c r="C130" s="37"/>
      <c r="D130" s="228" t="s">
        <v>141</v>
      </c>
      <c r="E130" s="37"/>
      <c r="F130" s="229" t="s">
        <v>627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82</v>
      </c>
    </row>
    <row r="131" s="2" customFormat="1" ht="16.5" customHeight="1">
      <c r="A131" s="35"/>
      <c r="B131" s="36"/>
      <c r="C131" s="215" t="s">
        <v>144</v>
      </c>
      <c r="D131" s="215" t="s">
        <v>136</v>
      </c>
      <c r="E131" s="216" t="s">
        <v>628</v>
      </c>
      <c r="F131" s="217" t="s">
        <v>629</v>
      </c>
      <c r="G131" s="218" t="s">
        <v>619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39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140</v>
      </c>
      <c r="AT131" s="226" t="s">
        <v>136</v>
      </c>
      <c r="AU131" s="226" t="s">
        <v>82</v>
      </c>
      <c r="AY131" s="14" t="s">
        <v>133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82</v>
      </c>
      <c r="BK131" s="227">
        <f>ROUND(I131*H131,2)</f>
        <v>0</v>
      </c>
      <c r="BL131" s="14" t="s">
        <v>140</v>
      </c>
      <c r="BM131" s="226" t="s">
        <v>161</v>
      </c>
    </row>
    <row r="132" s="2" customFormat="1">
      <c r="A132" s="35"/>
      <c r="B132" s="36"/>
      <c r="C132" s="37"/>
      <c r="D132" s="228" t="s">
        <v>141</v>
      </c>
      <c r="E132" s="37"/>
      <c r="F132" s="229" t="s">
        <v>629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141</v>
      </c>
      <c r="AU132" s="14" t="s">
        <v>82</v>
      </c>
    </row>
    <row r="133" s="2" customFormat="1" ht="16.5" customHeight="1">
      <c r="A133" s="35"/>
      <c r="B133" s="36"/>
      <c r="C133" s="215" t="s">
        <v>162</v>
      </c>
      <c r="D133" s="215" t="s">
        <v>136</v>
      </c>
      <c r="E133" s="216" t="s">
        <v>630</v>
      </c>
      <c r="F133" s="217" t="s">
        <v>631</v>
      </c>
      <c r="G133" s="218" t="s">
        <v>619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39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140</v>
      </c>
      <c r="AT133" s="226" t="s">
        <v>136</v>
      </c>
      <c r="AU133" s="226" t="s">
        <v>82</v>
      </c>
      <c r="AY133" s="14" t="s">
        <v>133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82</v>
      </c>
      <c r="BK133" s="227">
        <f>ROUND(I133*H133,2)</f>
        <v>0</v>
      </c>
      <c r="BL133" s="14" t="s">
        <v>140</v>
      </c>
      <c r="BM133" s="226" t="s">
        <v>165</v>
      </c>
    </row>
    <row r="134" s="2" customFormat="1">
      <c r="A134" s="35"/>
      <c r="B134" s="36"/>
      <c r="C134" s="37"/>
      <c r="D134" s="228" t="s">
        <v>141</v>
      </c>
      <c r="E134" s="37"/>
      <c r="F134" s="229" t="s">
        <v>631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141</v>
      </c>
      <c r="AU134" s="14" t="s">
        <v>82</v>
      </c>
    </row>
    <row r="135" s="12" customFormat="1" ht="22.8" customHeight="1">
      <c r="A135" s="12"/>
      <c r="B135" s="199"/>
      <c r="C135" s="200"/>
      <c r="D135" s="201" t="s">
        <v>73</v>
      </c>
      <c r="E135" s="213" t="s">
        <v>632</v>
      </c>
      <c r="F135" s="213" t="s">
        <v>633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154</v>
      </c>
      <c r="AT135" s="211" t="s">
        <v>73</v>
      </c>
      <c r="AU135" s="211" t="s">
        <v>82</v>
      </c>
      <c r="AY135" s="210" t="s">
        <v>133</v>
      </c>
      <c r="BK135" s="212">
        <f>SUM(BK136:BK137)</f>
        <v>0</v>
      </c>
    </row>
    <row r="136" s="2" customFormat="1" ht="16.5" customHeight="1">
      <c r="A136" s="35"/>
      <c r="B136" s="36"/>
      <c r="C136" s="215" t="s">
        <v>151</v>
      </c>
      <c r="D136" s="215" t="s">
        <v>136</v>
      </c>
      <c r="E136" s="216" t="s">
        <v>634</v>
      </c>
      <c r="F136" s="217" t="s">
        <v>635</v>
      </c>
      <c r="G136" s="218" t="s">
        <v>619</v>
      </c>
      <c r="H136" s="219">
        <v>1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140</v>
      </c>
      <c r="AT136" s="226" t="s">
        <v>136</v>
      </c>
      <c r="AU136" s="226" t="s">
        <v>84</v>
      </c>
      <c r="AY136" s="14" t="s">
        <v>133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140</v>
      </c>
      <c r="BM136" s="226" t="s">
        <v>169</v>
      </c>
    </row>
    <row r="137" s="2" customFormat="1">
      <c r="A137" s="35"/>
      <c r="B137" s="36"/>
      <c r="C137" s="37"/>
      <c r="D137" s="228" t="s">
        <v>141</v>
      </c>
      <c r="E137" s="37"/>
      <c r="F137" s="229" t="s">
        <v>635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141</v>
      </c>
      <c r="AU137" s="14" t="s">
        <v>84</v>
      </c>
    </row>
    <row r="138" s="12" customFormat="1" ht="22.8" customHeight="1">
      <c r="A138" s="12"/>
      <c r="B138" s="199"/>
      <c r="C138" s="200"/>
      <c r="D138" s="201" t="s">
        <v>73</v>
      </c>
      <c r="E138" s="213" t="s">
        <v>636</v>
      </c>
      <c r="F138" s="213" t="s">
        <v>637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SUM(P139:P140)</f>
        <v>0</v>
      </c>
      <c r="Q138" s="207"/>
      <c r="R138" s="208">
        <f>SUM(R139:R140)</f>
        <v>0</v>
      </c>
      <c r="S138" s="207"/>
      <c r="T138" s="20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154</v>
      </c>
      <c r="AT138" s="211" t="s">
        <v>73</v>
      </c>
      <c r="AU138" s="211" t="s">
        <v>82</v>
      </c>
      <c r="AY138" s="210" t="s">
        <v>133</v>
      </c>
      <c r="BK138" s="212">
        <f>SUM(BK139:BK140)</f>
        <v>0</v>
      </c>
    </row>
    <row r="139" s="2" customFormat="1" ht="16.5" customHeight="1">
      <c r="A139" s="35"/>
      <c r="B139" s="36"/>
      <c r="C139" s="215" t="s">
        <v>152</v>
      </c>
      <c r="D139" s="215" t="s">
        <v>136</v>
      </c>
      <c r="E139" s="216" t="s">
        <v>638</v>
      </c>
      <c r="F139" s="217" t="s">
        <v>639</v>
      </c>
      <c r="G139" s="218" t="s">
        <v>619</v>
      </c>
      <c r="H139" s="219">
        <v>1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136</v>
      </c>
      <c r="AU139" s="226" t="s">
        <v>84</v>
      </c>
      <c r="AY139" s="14" t="s">
        <v>133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140</v>
      </c>
      <c r="BM139" s="226" t="s">
        <v>172</v>
      </c>
    </row>
    <row r="140" s="2" customFormat="1">
      <c r="A140" s="35"/>
      <c r="B140" s="36"/>
      <c r="C140" s="37"/>
      <c r="D140" s="228" t="s">
        <v>141</v>
      </c>
      <c r="E140" s="37"/>
      <c r="F140" s="229" t="s">
        <v>639</v>
      </c>
      <c r="G140" s="37"/>
      <c r="H140" s="37"/>
      <c r="I140" s="230"/>
      <c r="J140" s="37"/>
      <c r="K140" s="37"/>
      <c r="L140" s="41"/>
      <c r="M140" s="245"/>
      <c r="N140" s="246"/>
      <c r="O140" s="247"/>
      <c r="P140" s="247"/>
      <c r="Q140" s="247"/>
      <c r="R140" s="247"/>
      <c r="S140" s="247"/>
      <c r="T140" s="248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84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IToRPihDckiphWEXQ3bgHHMUfIcQBDIZRvk0k8U9hMQPDjxHyc4j/VvLYWb4kaMDZFxk8OY2nnKM+zkhR9GpwA==" hashValue="t1po3wLLdau7YH5xB+698ZYin6ry0CNIZtfisLWy4+94aemXZpfSxyDrpYi2AKMzav59pnsUGysCr19AIaB9Gg==" algorithmName="SHA-512" password="CC35"/>
  <autoFilter ref="C118:K14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2021-10-19T11:06:39Z</dcterms:created>
  <dcterms:modified xsi:type="dcterms:W3CDTF">2021-10-19T11:06:46Z</dcterms:modified>
</cp:coreProperties>
</file>